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heromerocatholicacademy.sharepoint.com/sites/SharedServicesFinance/Shared Documents/01. Shared Services Resources/Templates/"/>
    </mc:Choice>
  </mc:AlternateContent>
  <xr:revisionPtr revIDLastSave="968" documentId="8_{397561AF-2FEB-49A9-87F1-032929D92BD8}" xr6:coauthVersionLast="47" xr6:coauthVersionMax="47" xr10:uidLastSave="{AA902D56-6983-4218-B00F-5A98A135ECE6}"/>
  <bookViews>
    <workbookView xWindow="28680" yWindow="-120" windowWidth="29040" windowHeight="15720" activeTab="2" xr2:uid="{00000000-000D-0000-FFFF-FFFF00000000}"/>
  </bookViews>
  <sheets>
    <sheet name="Single page claim" sheetId="1" r:id="rId1"/>
    <sheet name="Mileage, Policy info" sheetId="4" r:id="rId2"/>
    <sheet name="Continuation sheet" sheetId="3" r:id="rId3"/>
    <sheet name="Lookup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3" l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6" i="3"/>
  <c r="J20" i="1"/>
  <c r="K20" i="1" s="1"/>
  <c r="J21" i="1"/>
  <c r="J22" i="1"/>
  <c r="J23" i="1"/>
  <c r="J24" i="1"/>
  <c r="J25" i="1"/>
  <c r="J26" i="1"/>
  <c r="J27" i="1"/>
  <c r="J28" i="1"/>
  <c r="J29" i="1"/>
  <c r="J30" i="1"/>
  <c r="J31" i="1"/>
  <c r="J19" i="1"/>
  <c r="K19" i="1" s="1"/>
  <c r="K21" i="1"/>
  <c r="K22" i="1" l="1"/>
  <c r="K23" i="1"/>
  <c r="K24" i="1"/>
  <c r="K25" i="1"/>
  <c r="K26" i="1"/>
  <c r="K27" i="1"/>
  <c r="K28" i="1"/>
  <c r="K29" i="1"/>
  <c r="P31" i="1" l="1"/>
  <c r="P30" i="1"/>
  <c r="P20" i="1"/>
  <c r="P19" i="1"/>
  <c r="N32" i="1"/>
  <c r="K27" i="3" l="1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M28" i="3" l="1"/>
  <c r="K6" i="3"/>
  <c r="K30" i="1"/>
  <c r="K31" i="1"/>
  <c r="M32" i="1"/>
  <c r="K28" i="3" l="1"/>
  <c r="K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Terrie Kenyon</author>
  </authors>
  <commentList>
    <comment ref="H1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Insert a lower case "a" to populate with a tick
</t>
        </r>
      </text>
    </comment>
    <comment ref="H17" authorId="1" shapeId="0" xr:uid="{2E3BB73D-D7DB-4F72-B7CA-7667455F8481}">
      <text>
        <r>
          <rPr>
            <b/>
            <sz val="9"/>
            <color indexed="81"/>
            <rFont val="Tahoma"/>
            <family val="2"/>
          </rPr>
          <t>Terrie Kenyon:</t>
        </r>
        <r>
          <rPr>
            <sz val="9"/>
            <color indexed="81"/>
            <rFont val="Tahoma"/>
            <family val="2"/>
          </rPr>
          <t xml:space="preserve">
Romero STAFF only - do not include pupils</t>
        </r>
      </text>
    </comment>
    <comment ref="I17" authorId="1" shapeId="0" xr:uid="{0A8669CC-EA3B-4A31-ACCE-A125B9D0900B}">
      <text>
        <r>
          <rPr>
            <b/>
            <sz val="9"/>
            <color indexed="81"/>
            <rFont val="Tahoma"/>
            <family val="2"/>
          </rPr>
          <t>Terrie Kenyon:</t>
        </r>
        <r>
          <rPr>
            <sz val="9"/>
            <color indexed="81"/>
            <rFont val="Tahoma"/>
            <family val="2"/>
          </rPr>
          <t xml:space="preserve">
Enter single mileage</t>
        </r>
      </text>
    </comment>
    <comment ref="J17" authorId="1" shapeId="0" xr:uid="{5A7E6B69-52FD-4797-9ACD-81718F955310}">
      <text>
        <r>
          <rPr>
            <b/>
            <sz val="9"/>
            <color indexed="81"/>
            <rFont val="Tahoma"/>
            <family val="2"/>
          </rPr>
          <t>Terrie Kenyon:</t>
        </r>
        <r>
          <rPr>
            <sz val="9"/>
            <color indexed="81"/>
            <rFont val="Tahoma"/>
            <family val="2"/>
          </rPr>
          <t xml:space="preserve">
Current Rate is £0.45 per mile</t>
        </r>
      </text>
    </comment>
  </commentList>
</comments>
</file>

<file path=xl/sharedStrings.xml><?xml version="1.0" encoding="utf-8"?>
<sst xmlns="http://schemas.openxmlformats.org/spreadsheetml/2006/main" count="266" uniqueCount="198">
  <si>
    <t>Expense Claim Form</t>
  </si>
  <si>
    <t>Claimant (Name):</t>
  </si>
  <si>
    <t>Mileage</t>
  </si>
  <si>
    <t>Y</t>
  </si>
  <si>
    <t>Claimant (Signature):</t>
  </si>
  <si>
    <t>When Claiming Business Mileage and using your personal car, please tick to confirm you have the appropriate Car Insurance for Business Use in place</t>
  </si>
  <si>
    <t>Other</t>
  </si>
  <si>
    <t>N</t>
  </si>
  <si>
    <t>School:</t>
  </si>
  <si>
    <t>Date:</t>
  </si>
  <si>
    <t>Claim total:</t>
  </si>
  <si>
    <t>Approved by (Name):</t>
  </si>
  <si>
    <t>Finance Approval</t>
  </si>
  <si>
    <t>Approved by (Position):</t>
  </si>
  <si>
    <t>Approved by (Signature):</t>
  </si>
  <si>
    <t>For mileage claims only</t>
  </si>
  <si>
    <t>Expense Date</t>
  </si>
  <si>
    <t>Mileage/Other</t>
  </si>
  <si>
    <t>Description</t>
  </si>
  <si>
    <t>From</t>
  </si>
  <si>
    <t>To</t>
  </si>
  <si>
    <t>Return (Y/N)</t>
  </si>
  <si>
    <t>No. of Passengers</t>
  </si>
  <si>
    <t>Miles
/Qty</t>
  </si>
  <si>
    <t>Price
/Rate</t>
  </si>
  <si>
    <t>£</t>
  </si>
  <si>
    <t>Finance use only:</t>
  </si>
  <si>
    <t>School/Postcode</t>
  </si>
  <si>
    <t>Gross</t>
  </si>
  <si>
    <t>Vat</t>
  </si>
  <si>
    <t>G/L Code</t>
  </si>
  <si>
    <t>G/L Description</t>
  </si>
  <si>
    <t>Total:</t>
  </si>
  <si>
    <t>Standard Journey Mileage:</t>
  </si>
  <si>
    <t>Cardinal Wiseman</t>
  </si>
  <si>
    <t>Corpus Christi</t>
  </si>
  <si>
    <t>Good Shepherd</t>
  </si>
  <si>
    <t>Sacred Heart</t>
  </si>
  <si>
    <t>St Gregory's</t>
  </si>
  <si>
    <t>St John Fisher</t>
  </si>
  <si>
    <t>St Patrick's</t>
  </si>
  <si>
    <t>St Peter &amp; Paul</t>
  </si>
  <si>
    <t>3.8 miles</t>
  </si>
  <si>
    <t>2.9 miles</t>
  </si>
  <si>
    <t>3.5 miles</t>
  </si>
  <si>
    <t>2.7 miles</t>
  </si>
  <si>
    <t>2.1 miles</t>
  </si>
  <si>
    <t>1.1 miles</t>
  </si>
  <si>
    <t>0.9 miles</t>
  </si>
  <si>
    <t>4.5 miles</t>
  </si>
  <si>
    <t>1.6 miles</t>
  </si>
  <si>
    <t>2.5 miles</t>
  </si>
  <si>
    <t>4.0 miles</t>
  </si>
  <si>
    <t>3.0 miles</t>
  </si>
  <si>
    <t>3.1 miles</t>
  </si>
  <si>
    <t>2.8 miles</t>
  </si>
  <si>
    <t>1.8 miles</t>
  </si>
  <si>
    <t>2.4 miles</t>
  </si>
  <si>
    <t>1.4 miles</t>
  </si>
  <si>
    <t>3.4 miles</t>
  </si>
  <si>
    <t>2.6 miles</t>
  </si>
  <si>
    <t>1.7 miles</t>
  </si>
  <si>
    <t xml:space="preserve"> 1.7 miles</t>
  </si>
  <si>
    <t>Agreed Policy Rates:</t>
  </si>
  <si>
    <t>(All rates exclude VAT where applicable)</t>
  </si>
  <si>
    <t>Type of expense</t>
  </si>
  <si>
    <t>Agreed rates</t>
  </si>
  <si>
    <t>Public Transport</t>
  </si>
  <si>
    <t>Standard Fares</t>
  </si>
  <si>
    <t>Overnight Accommodation</t>
  </si>
  <si>
    <t>Maximum £90</t>
  </si>
  <si>
    <t>Overnight Subsistence</t>
  </si>
  <si>
    <t>Maximum £20</t>
  </si>
  <si>
    <t>Subsistence</t>
  </si>
  <si>
    <t>Maximum claim:</t>
  </si>
  <si>
    <t>Breakfast £5</t>
  </si>
  <si>
    <t>Travel over 5 hours £5</t>
  </si>
  <si>
    <t>Travel over 10 hours £10</t>
  </si>
  <si>
    <t>Evening Meal £10</t>
  </si>
  <si>
    <t>Staying with Family/Friends Allowance</t>
  </si>
  <si>
    <t>£35 per overnight stay</t>
  </si>
  <si>
    <t>Business Mileage</t>
  </si>
  <si>
    <t>HMRC guidance rates:</t>
  </si>
  <si>
    <t>£0.45 per mile up to 10,000 miles in a tax year;</t>
  </si>
  <si>
    <t>£0.25 per mile above 10,000 in a tax year</t>
  </si>
  <si>
    <t>Passenger Allowance</t>
  </si>
  <si>
    <t>£0.05 per claimable mile</t>
  </si>
  <si>
    <t>Entertaining</t>
  </si>
  <si>
    <t>Maximum £50/head (including service)</t>
  </si>
  <si>
    <t>Expenses Claim Form - Continuation sheet</t>
  </si>
  <si>
    <t>Passenger(s)</t>
  </si>
  <si>
    <t>00101</t>
  </si>
  <si>
    <t>SLT - Gross Wages</t>
  </si>
  <si>
    <t>00105</t>
  </si>
  <si>
    <t>SLT - Employer's NI</t>
  </si>
  <si>
    <t>00106</t>
  </si>
  <si>
    <t>SLT - Pension (TPS)</t>
  </si>
  <si>
    <t>00110</t>
  </si>
  <si>
    <t>Teaching Staff - Gross Wages</t>
  </si>
  <si>
    <t>00181</t>
  </si>
  <si>
    <t>Teaching Staff - Employer's NI</t>
  </si>
  <si>
    <t>00191</t>
  </si>
  <si>
    <t>Teaching Staff - Pension (TPS)</t>
  </si>
  <si>
    <t>00301</t>
  </si>
  <si>
    <t>Educational Support - Gross Wages</t>
  </si>
  <si>
    <t>00381</t>
  </si>
  <si>
    <t>Educational Support - Employer's NI</t>
  </si>
  <si>
    <t>BSTA</t>
  </si>
  <si>
    <t>00391</t>
  </si>
  <si>
    <t>Educational Support - Pension (LGPS)</t>
  </si>
  <si>
    <t>Hub</t>
  </si>
  <si>
    <t>00401</t>
  </si>
  <si>
    <t>Admin Staff - Gross Wages</t>
  </si>
  <si>
    <t>00481</t>
  </si>
  <si>
    <t>Admin Staff - Employer's NI</t>
  </si>
  <si>
    <t>00491</t>
  </si>
  <si>
    <t>Admin Staff - Pension (LGPS)</t>
  </si>
  <si>
    <t>00501</t>
  </si>
  <si>
    <t>Premises Staff - Gross Wages</t>
  </si>
  <si>
    <t>00581</t>
  </si>
  <si>
    <t>Premises Staff - Employer's NI</t>
  </si>
  <si>
    <t>00591</t>
  </si>
  <si>
    <t>Premises Staff - Pension (LGPS)</t>
  </si>
  <si>
    <t>09101</t>
  </si>
  <si>
    <t>Other Staff - Gross Wages</t>
  </si>
  <si>
    <t>09181</t>
  </si>
  <si>
    <t>Other Staff - Employer's NI</t>
  </si>
  <si>
    <t>09191</t>
  </si>
  <si>
    <t>Other Staff - Pension (LGPS)</t>
  </si>
  <si>
    <t>09201</t>
  </si>
  <si>
    <t>Romero Partnership Staff Recharges</t>
  </si>
  <si>
    <t>09801</t>
  </si>
  <si>
    <t>Staff Severance Pay</t>
  </si>
  <si>
    <t>09802</t>
  </si>
  <si>
    <t>Staff Restructuring</t>
  </si>
  <si>
    <t>09803</t>
  </si>
  <si>
    <t>Staff Redundancy</t>
  </si>
  <si>
    <t>09804</t>
  </si>
  <si>
    <t>Staff Medical Benefits</t>
  </si>
  <si>
    <t>09805</t>
  </si>
  <si>
    <t>Staff Recruitment Costs</t>
  </si>
  <si>
    <t>09806</t>
  </si>
  <si>
    <t>Staff Development &amp; Training</t>
  </si>
  <si>
    <t>09807</t>
  </si>
  <si>
    <t>Staff Travel Payments</t>
  </si>
  <si>
    <t>09808</t>
  </si>
  <si>
    <t>Apprentice Levy</t>
  </si>
  <si>
    <t>Buildings Repair &amp; Maintenance</t>
  </si>
  <si>
    <t>Grounds Maintenance</t>
  </si>
  <si>
    <t>Energy - Gas</t>
  </si>
  <si>
    <t>Energy - Electricity</t>
  </si>
  <si>
    <t>Water Charges &amp; Sewerage</t>
  </si>
  <si>
    <t>Business rates</t>
  </si>
  <si>
    <t>Cleaning Sevices &amp; Materials</t>
  </si>
  <si>
    <t>Waste Collection</t>
  </si>
  <si>
    <t>Rent</t>
  </si>
  <si>
    <t>Pest Control</t>
  </si>
  <si>
    <t>Security Costs</t>
  </si>
  <si>
    <t>Health &amp; Safety Costs</t>
  </si>
  <si>
    <t>Furniture &amp; Equipment</t>
  </si>
  <si>
    <t>Departmental ICT Resources</t>
  </si>
  <si>
    <t>Departmental Books &amp; Other Resources</t>
  </si>
  <si>
    <t>Vehicle/Travel Costs</t>
  </si>
  <si>
    <t>Reprographics Recharge Income</t>
  </si>
  <si>
    <t>Non Curriculum Resources</t>
  </si>
  <si>
    <t>Equipment Leasing</t>
  </si>
  <si>
    <t>School Reprographics Costs</t>
  </si>
  <si>
    <t>SLAs &amp; Purchased Services</t>
  </si>
  <si>
    <t>School Trips - Expenses</t>
  </si>
  <si>
    <t>Tuition Fees - Costs</t>
  </si>
  <si>
    <t>ICT Software &amp; Licences</t>
  </si>
  <si>
    <t>ICT Hardware</t>
  </si>
  <si>
    <t>ICT Consumables</t>
  </si>
  <si>
    <t>ICT Managed Services</t>
  </si>
  <si>
    <t>Publicity &amp; Promotion</t>
  </si>
  <si>
    <t>Postage</t>
  </si>
  <si>
    <t>Telephony Costs</t>
  </si>
  <si>
    <t>Parentmail Charges</t>
  </si>
  <si>
    <t>Staff Absence Insurance Costs</t>
  </si>
  <si>
    <t>Insurance</t>
  </si>
  <si>
    <t>Audit Costs</t>
  </si>
  <si>
    <t>Other Finance &amp; Accountancy Support</t>
  </si>
  <si>
    <t>Legal &amp; Professional Fees</t>
  </si>
  <si>
    <t>Nursery Milk Purchases</t>
  </si>
  <si>
    <t>Other Nursery or Pre-School Costs</t>
  </si>
  <si>
    <t>Functions &amp; Hospitality</t>
  </si>
  <si>
    <t>School Catering Costs</t>
  </si>
  <si>
    <t>Adult Staff Meals</t>
  </si>
  <si>
    <t>Examination Fees</t>
  </si>
  <si>
    <t>Agency Costs - teachers</t>
  </si>
  <si>
    <t>Agency Costs - Other Staff</t>
  </si>
  <si>
    <t>Travel Payments to Pupils</t>
  </si>
  <si>
    <t>Governor Expenses</t>
  </si>
  <si>
    <t>Appeals</t>
  </si>
  <si>
    <t>Charge for Excluded Pupils</t>
  </si>
  <si>
    <t>Bank Charges</t>
  </si>
  <si>
    <t>Pension Liability Expenditure</t>
  </si>
  <si>
    <t>Romero Hub Recharges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</si>
</sst>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"/>
    <numFmt numFmtId="165" formatCode="_-* #,##0.0_-;\-* #,##0.0_-;_-* &quot;-&quot;??_-;_-@_-"/>
    <numFmt numFmtId="166" formatCode="_-* #,##0.00_-;\-* #,##0.00_-;_-* &quot;&quot;??_-;_-@_-"/>
    <numFmt numFmtId="167" formatCode="_-&quot;£&quot;* #,##0.00_-;\-&quot;£&quot;* #,##0.00_-;_-&quot;£&quot;* &quot;&quot;??_-;_-@_-"/>
    <numFmt numFmtId="168" formatCode="dd/mm/yyyy;@"/>
    <numFmt numFmtId="169" formatCode="_-[$£-809]* #,##0.00_-;\-[$£-809]* #,##0.00_-;_-[$£-809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20"/>
      <color theme="1"/>
      <name val="Webdings"/>
      <family val="1"/>
      <charset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1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0" fillId="2" borderId="10" xfId="0" applyFill="1" applyBorder="1"/>
    <xf numFmtId="166" fontId="0" fillId="3" borderId="14" xfId="1" applyNumberFormat="1" applyFont="1" applyFill="1" applyBorder="1"/>
    <xf numFmtId="0" fontId="0" fillId="2" borderId="24" xfId="0" applyFill="1" applyBorder="1" applyAlignment="1">
      <alignment horizontal="center"/>
    </xf>
    <xf numFmtId="0" fontId="0" fillId="3" borderId="11" xfId="0" applyFill="1" applyBorder="1"/>
    <xf numFmtId="164" fontId="0" fillId="5" borderId="15" xfId="0" applyNumberFormat="1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2" xfId="0" applyFill="1" applyBorder="1" applyAlignment="1" applyProtection="1">
      <alignment horizontal="center"/>
      <protection locked="0"/>
    </xf>
    <xf numFmtId="165" fontId="0" fillId="5" borderId="2" xfId="1" applyNumberFormat="1" applyFont="1" applyFill="1" applyBorder="1" applyAlignment="1" applyProtection="1">
      <alignment horizontal="center"/>
      <protection locked="0"/>
    </xf>
    <xf numFmtId="166" fontId="0" fillId="5" borderId="23" xfId="1" applyNumberFormat="1" applyFont="1" applyFill="1" applyBorder="1" applyAlignment="1" applyProtection="1">
      <alignment horizontal="center"/>
      <protection locked="0"/>
    </xf>
    <xf numFmtId="167" fontId="1" fillId="3" borderId="9" xfId="2" applyNumberFormat="1" applyFont="1" applyFill="1" applyBorder="1"/>
    <xf numFmtId="0" fontId="0" fillId="0" borderId="34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4" fillId="0" borderId="0" xfId="0" applyFont="1"/>
    <xf numFmtId="0" fontId="0" fillId="6" borderId="35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6" borderId="8" xfId="0" applyFill="1" applyBorder="1" applyAlignment="1">
      <alignment horizontal="right"/>
    </xf>
    <xf numFmtId="14" fontId="0" fillId="0" borderId="0" xfId="0" applyNumberFormat="1"/>
    <xf numFmtId="44" fontId="0" fillId="0" borderId="0" xfId="2" applyFont="1" applyFill="1" applyBorder="1" applyProtection="1"/>
    <xf numFmtId="44" fontId="0" fillId="0" borderId="0" xfId="2" applyFont="1" applyFill="1" applyBorder="1" applyAlignment="1" applyProtection="1"/>
    <xf numFmtId="0" fontId="3" fillId="0" borderId="0" xfId="0" applyFont="1"/>
    <xf numFmtId="43" fontId="0" fillId="0" borderId="0" xfId="1" applyFont="1" applyProtection="1"/>
    <xf numFmtId="0" fontId="0" fillId="4" borderId="15" xfId="0" applyFill="1" applyBorder="1"/>
    <xf numFmtId="0" fontId="0" fillId="4" borderId="2" xfId="0" applyFill="1" applyBorder="1"/>
    <xf numFmtId="0" fontId="0" fillId="4" borderId="16" xfId="0" applyFill="1" applyBorder="1"/>
    <xf numFmtId="0" fontId="0" fillId="4" borderId="13" xfId="0" applyFill="1" applyBorder="1"/>
    <xf numFmtId="0" fontId="0" fillId="4" borderId="1" xfId="0" applyFill="1" applyBorder="1"/>
    <xf numFmtId="0" fontId="0" fillId="4" borderId="14" xfId="0" applyFill="1" applyBorder="1"/>
    <xf numFmtId="0" fontId="0" fillId="2" borderId="12" xfId="0" applyFill="1" applyBorder="1"/>
    <xf numFmtId="166" fontId="0" fillId="3" borderId="12" xfId="1" applyNumberFormat="1" applyFont="1" applyFill="1" applyBorder="1" applyProtection="1"/>
    <xf numFmtId="166" fontId="0" fillId="4" borderId="10" xfId="1" applyNumberFormat="1" applyFont="1" applyFill="1" applyBorder="1" applyProtection="1"/>
    <xf numFmtId="0" fontId="0" fillId="0" borderId="3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/>
    <xf numFmtId="0" fontId="6" fillId="0" borderId="0" xfId="0" applyFont="1"/>
    <xf numFmtId="43" fontId="7" fillId="0" borderId="0" xfId="1" applyFont="1" applyAlignment="1">
      <alignment horizontal="center" vertical="center" wrapText="1"/>
    </xf>
    <xf numFmtId="0" fontId="7" fillId="0" borderId="0" xfId="0" applyFont="1"/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43" fontId="7" fillId="0" borderId="0" xfId="1" applyFont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/>
      <protection locked="0"/>
    </xf>
    <xf numFmtId="43" fontId="2" fillId="0" borderId="0" xfId="1" applyFont="1"/>
    <xf numFmtId="14" fontId="0" fillId="5" borderId="1" xfId="0" applyNumberFormat="1" applyFill="1" applyBorder="1" applyAlignment="1" applyProtection="1">
      <alignment horizontal="left"/>
      <protection locked="0"/>
    </xf>
    <xf numFmtId="0" fontId="9" fillId="0" borderId="0" xfId="0" applyFont="1"/>
    <xf numFmtId="0" fontId="7" fillId="3" borderId="48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68" fontId="0" fillId="0" borderId="15" xfId="0" applyNumberForma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165" fontId="0" fillId="0" borderId="2" xfId="1" applyNumberFormat="1" applyFont="1" applyFill="1" applyBorder="1" applyAlignment="1" applyProtection="1">
      <alignment horizontal="center"/>
      <protection locked="0"/>
    </xf>
    <xf numFmtId="166" fontId="0" fillId="0" borderId="23" xfId="1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1" xfId="1" applyNumberFormat="1" applyFont="1" applyFill="1" applyBorder="1" applyAlignment="1" applyProtection="1">
      <alignment horizontal="center"/>
      <protection locked="0"/>
    </xf>
    <xf numFmtId="166" fontId="7" fillId="3" borderId="12" xfId="1" applyNumberFormat="1" applyFont="1" applyFill="1" applyBorder="1"/>
    <xf numFmtId="166" fontId="7" fillId="0" borderId="14" xfId="1" applyNumberFormat="1" applyFont="1" applyFill="1" applyBorder="1"/>
    <xf numFmtId="4" fontId="10" fillId="0" borderId="15" xfId="0" applyNumberFormat="1" applyFont="1" applyBorder="1"/>
    <xf numFmtId="4" fontId="10" fillId="0" borderId="2" xfId="0" applyNumberFormat="1" applyFont="1" applyBorder="1"/>
    <xf numFmtId="0" fontId="10" fillId="0" borderId="23" xfId="0" applyFont="1" applyBorder="1"/>
    <xf numFmtId="0" fontId="10" fillId="0" borderId="16" xfId="0" applyFont="1" applyBorder="1" applyAlignment="1">
      <alignment wrapText="1"/>
    </xf>
    <xf numFmtId="4" fontId="10" fillId="0" borderId="13" xfId="0" applyNumberFormat="1" applyFont="1" applyBorder="1"/>
    <xf numFmtId="4" fontId="10" fillId="0" borderId="1" xfId="0" applyNumberFormat="1" applyFont="1" applyBorder="1"/>
    <xf numFmtId="0" fontId="10" fillId="0" borderId="14" xfId="0" applyFont="1" applyBorder="1" applyAlignment="1">
      <alignment wrapText="1"/>
    </xf>
    <xf numFmtId="166" fontId="10" fillId="4" borderId="10" xfId="1" applyNumberFormat="1" applyFont="1" applyFill="1" applyBorder="1"/>
    <xf numFmtId="0" fontId="10" fillId="2" borderId="24" xfId="0" applyFont="1" applyFill="1" applyBorder="1"/>
    <xf numFmtId="0" fontId="10" fillId="2" borderId="12" xfId="0" applyFont="1" applyFill="1" applyBorder="1"/>
    <xf numFmtId="0" fontId="11" fillId="5" borderId="34" xfId="0" applyFont="1" applyFill="1" applyBorder="1" applyAlignment="1">
      <alignment horizontal="center"/>
    </xf>
    <xf numFmtId="169" fontId="7" fillId="0" borderId="0" xfId="1" applyNumberFormat="1" applyFont="1" applyBorder="1"/>
    <xf numFmtId="0" fontId="0" fillId="0" borderId="23" xfId="0" applyBorder="1" applyProtection="1">
      <protection locked="0"/>
    </xf>
    <xf numFmtId="0" fontId="0" fillId="0" borderId="35" xfId="0" applyBorder="1" applyAlignment="1" applyProtection="1">
      <alignment horizontal="center" wrapText="1"/>
      <protection locked="0"/>
    </xf>
    <xf numFmtId="0" fontId="7" fillId="3" borderId="42" xfId="0" applyFont="1" applyFill="1" applyBorder="1" applyAlignment="1">
      <alignment horizontal="center" vertical="center" wrapText="1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0" fillId="0" borderId="23" xfId="0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wrapText="1"/>
      <protection locked="0"/>
    </xf>
    <xf numFmtId="0" fontId="7" fillId="3" borderId="3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5" borderId="17" xfId="0" applyFill="1" applyBorder="1" applyAlignment="1" applyProtection="1">
      <alignment horizontal="left"/>
      <protection locked="0"/>
    </xf>
    <xf numFmtId="0" fontId="0" fillId="5" borderId="18" xfId="0" applyFill="1" applyBorder="1" applyAlignment="1" applyProtection="1">
      <alignment horizontal="left"/>
      <protection locked="0"/>
    </xf>
    <xf numFmtId="0" fontId="7" fillId="3" borderId="51" xfId="0" applyFont="1" applyFill="1" applyBorder="1" applyAlignment="1">
      <alignment horizontal="left" vertical="center" wrapText="1"/>
    </xf>
    <xf numFmtId="0" fontId="7" fillId="3" borderId="52" xfId="0" applyFont="1" applyFill="1" applyBorder="1" applyAlignment="1">
      <alignment horizontal="left" vertical="center" wrapText="1"/>
    </xf>
    <xf numFmtId="0" fontId="7" fillId="3" borderId="53" xfId="0" applyFont="1" applyFill="1" applyBorder="1" applyAlignment="1">
      <alignment horizontal="left" vertical="center" wrapText="1"/>
    </xf>
    <xf numFmtId="0" fontId="7" fillId="3" borderId="54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44" fontId="0" fillId="5" borderId="17" xfId="2" applyFont="1" applyFill="1" applyBorder="1" applyAlignment="1" applyProtection="1">
      <alignment horizontal="left"/>
      <protection locked="0"/>
    </xf>
    <xf numFmtId="44" fontId="0" fillId="5" borderId="18" xfId="2" applyFont="1" applyFill="1" applyBorder="1" applyAlignment="1" applyProtection="1">
      <alignment horizontal="left"/>
      <protection locked="0"/>
    </xf>
    <xf numFmtId="0" fontId="12" fillId="0" borderId="0" xfId="0" applyFont="1" applyAlignment="1">
      <alignment horizontal="center" vertical="top" wrapText="1"/>
    </xf>
    <xf numFmtId="0" fontId="0" fillId="5" borderId="17" xfId="0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168" fontId="0" fillId="5" borderId="17" xfId="0" applyNumberFormat="1" applyFill="1" applyBorder="1" applyAlignment="1">
      <alignment horizontal="left"/>
    </xf>
    <xf numFmtId="168" fontId="0" fillId="5" borderId="47" xfId="0" applyNumberFormat="1" applyFill="1" applyBorder="1" applyAlignment="1">
      <alignment horizontal="left"/>
    </xf>
    <xf numFmtId="168" fontId="0" fillId="5" borderId="18" xfId="0" applyNumberFormat="1" applyFill="1" applyBorder="1" applyAlignment="1">
      <alignment horizontal="left"/>
    </xf>
    <xf numFmtId="0" fontId="7" fillId="7" borderId="25" xfId="0" applyFont="1" applyFill="1" applyBorder="1" applyAlignment="1">
      <alignment horizontal="center"/>
    </xf>
    <xf numFmtId="0" fontId="7" fillId="7" borderId="26" xfId="0" applyFont="1" applyFill="1" applyBorder="1" applyAlignment="1">
      <alignment horizontal="center"/>
    </xf>
    <xf numFmtId="0" fontId="7" fillId="7" borderId="27" xfId="0" applyFont="1" applyFill="1" applyBorder="1" applyAlignment="1">
      <alignment horizontal="center"/>
    </xf>
    <xf numFmtId="43" fontId="7" fillId="3" borderId="5" xfId="1" applyFont="1" applyFill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0" fontId="0" fillId="2" borderId="24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43" fontId="7" fillId="3" borderId="5" xfId="1" applyFont="1" applyFill="1" applyBorder="1" applyAlignment="1" applyProtection="1">
      <alignment horizontal="center" vertical="center" wrapText="1"/>
    </xf>
    <xf numFmtId="43" fontId="7" fillId="3" borderId="8" xfId="1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0" fillId="5" borderId="22" xfId="0" applyFill="1" applyBorder="1" applyAlignment="1" applyProtection="1">
      <alignment horizontal="left"/>
      <protection locked="0"/>
    </xf>
    <xf numFmtId="0" fontId="0" fillId="5" borderId="32" xfId="0" applyFill="1" applyBorder="1" applyAlignment="1" applyProtection="1">
      <alignment horizontal="left"/>
      <protection locked="0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AE3C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164465</xdr:colOff>
      <xdr:row>0</xdr:row>
      <xdr:rowOff>6350</xdr:rowOff>
    </xdr:from>
    <xdr:to>
      <xdr:col>12</xdr:col>
      <xdr:colOff>285115</xdr:colOff>
      <xdr:row>6</xdr:row>
      <xdr:rowOff>197485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51025" y="5715"/>
          <a:ext cx="8157210" cy="127063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8"/>
  <sheetViews>
    <sheetView showGridLines="0" topLeftCell="A9" zoomScaleNormal="100" workbookViewId="0">
      <selection activeCell="B20" sqref="B20"/>
    </sheetView>
  </sheetViews>
  <sheetFormatPr defaultRowHeight="15" x14ac:dyDescent="0.25"/>
  <cols>
    <col min="1" max="1" width="24.140625" customWidth="1"/>
    <col min="2" max="2" width="15.42578125" customWidth="1"/>
    <col min="3" max="3" width="19.140625" customWidth="1"/>
    <col min="4" max="4" width="14.42578125" customWidth="1"/>
    <col min="5" max="5" width="11" customWidth="1"/>
    <col min="6" max="6" width="9.5703125" customWidth="1"/>
    <col min="7" max="7" width="7" style="2" customWidth="1"/>
    <col min="8" max="8" width="13.28515625" style="2" customWidth="1"/>
    <col min="9" max="9" width="6.85546875" style="2" customWidth="1"/>
    <col min="10" max="10" width="7.5703125" style="2" customWidth="1"/>
    <col min="11" max="11" width="9.85546875" style="1" customWidth="1"/>
    <col min="12" max="12" width="0.85546875" style="1" customWidth="1"/>
    <col min="13" max="13" width="8.28515625" customWidth="1"/>
    <col min="14" max="14" width="8" customWidth="1"/>
    <col min="15" max="15" width="9.5703125" customWidth="1"/>
    <col min="16" max="16" width="27.5703125" customWidth="1"/>
  </cols>
  <sheetData>
    <row r="2" spans="1:15" ht="6" customHeight="1" x14ac:dyDescent="0.25"/>
    <row r="4" spans="1:15" ht="21" x14ac:dyDescent="0.35">
      <c r="A4" s="62" t="s">
        <v>0</v>
      </c>
      <c r="I4" s="48"/>
      <c r="J4" s="48"/>
      <c r="K4" s="49"/>
      <c r="L4" s="49"/>
      <c r="M4" s="50"/>
      <c r="N4" s="50"/>
      <c r="O4" s="50"/>
    </row>
    <row r="5" spans="1:15" x14ac:dyDescent="0.25">
      <c r="I5" s="48"/>
      <c r="J5" s="48"/>
      <c r="K5" s="49"/>
      <c r="L5" s="49"/>
      <c r="M5" s="50"/>
      <c r="N5" s="50"/>
      <c r="O5" s="50"/>
    </row>
    <row r="6" spans="1:15" x14ac:dyDescent="0.25">
      <c r="I6" s="48"/>
      <c r="J6" s="48"/>
      <c r="K6" s="49"/>
      <c r="L6" s="49"/>
      <c r="M6" s="50"/>
      <c r="N6" s="50"/>
      <c r="O6" s="50"/>
    </row>
    <row r="7" spans="1:15" ht="21.95" customHeight="1" x14ac:dyDescent="0.25">
      <c r="I7" s="48"/>
      <c r="J7" s="48"/>
      <c r="K7" s="49"/>
      <c r="L7" s="49"/>
      <c r="M7" s="50"/>
      <c r="N7" s="50"/>
      <c r="O7" s="50"/>
    </row>
    <row r="8" spans="1:15" ht="22.9" customHeight="1" x14ac:dyDescent="0.25">
      <c r="A8" t="s">
        <v>1</v>
      </c>
      <c r="B8" s="106"/>
      <c r="C8" s="107"/>
      <c r="I8" s="48"/>
      <c r="J8" s="48"/>
      <c r="K8" s="60"/>
      <c r="L8" s="60"/>
      <c r="M8" s="3" t="s">
        <v>2</v>
      </c>
      <c r="N8" s="3" t="s">
        <v>3</v>
      </c>
      <c r="O8" s="3"/>
    </row>
    <row r="9" spans="1:15" ht="35.1" customHeight="1" thickBot="1" x14ac:dyDescent="0.3">
      <c r="A9" t="s">
        <v>4</v>
      </c>
      <c r="B9" s="106"/>
      <c r="C9" s="107"/>
      <c r="E9" s="116" t="s">
        <v>5</v>
      </c>
      <c r="F9" s="116"/>
      <c r="G9" s="116"/>
      <c r="H9" s="116"/>
      <c r="I9" s="116"/>
      <c r="J9" s="116"/>
      <c r="K9" s="116"/>
      <c r="L9" s="116"/>
      <c r="M9" s="3" t="s">
        <v>6</v>
      </c>
      <c r="N9" s="3" t="s">
        <v>7</v>
      </c>
      <c r="O9" s="3"/>
    </row>
    <row r="10" spans="1:15" ht="22.9" customHeight="1" thickBot="1" x14ac:dyDescent="0.45">
      <c r="A10" t="s">
        <v>8</v>
      </c>
      <c r="B10" s="106"/>
      <c r="C10" s="107"/>
      <c r="H10" s="86"/>
      <c r="I10" s="48"/>
      <c r="J10" s="48"/>
      <c r="K10" s="60"/>
      <c r="L10" s="60"/>
      <c r="M10" s="3"/>
      <c r="N10" s="3"/>
      <c r="O10" s="3"/>
    </row>
    <row r="11" spans="1:15" ht="22.9" customHeight="1" x14ac:dyDescent="0.25">
      <c r="A11" t="s">
        <v>9</v>
      </c>
      <c r="B11" s="61"/>
      <c r="C11" s="31"/>
      <c r="I11" s="48"/>
      <c r="J11" s="48"/>
      <c r="K11" s="60"/>
      <c r="L11" s="60"/>
      <c r="M11" s="3">
        <v>0.55000000000000004</v>
      </c>
      <c r="N11" s="3"/>
      <c r="O11" s="3"/>
    </row>
    <row r="12" spans="1:15" ht="22.9" customHeight="1" x14ac:dyDescent="0.25">
      <c r="A12" t="s">
        <v>10</v>
      </c>
      <c r="B12" s="15"/>
      <c r="C12" s="32"/>
      <c r="I12" s="48"/>
      <c r="J12" s="48"/>
      <c r="K12" s="60"/>
      <c r="L12" s="60"/>
      <c r="M12" s="3">
        <v>0.05</v>
      </c>
      <c r="N12" s="3"/>
      <c r="O12" s="3"/>
    </row>
    <row r="13" spans="1:15" ht="22.9" customHeight="1" x14ac:dyDescent="0.25">
      <c r="A13" t="s">
        <v>11</v>
      </c>
      <c r="B13" s="114"/>
      <c r="C13" s="115"/>
      <c r="D13" s="33"/>
      <c r="E13" t="s">
        <v>12</v>
      </c>
      <c r="G13" s="117"/>
      <c r="H13" s="118"/>
      <c r="I13" s="119"/>
      <c r="J13" s="48"/>
      <c r="K13" s="49"/>
      <c r="L13" s="49"/>
      <c r="M13" s="50"/>
      <c r="N13" s="50"/>
      <c r="O13" s="50"/>
    </row>
    <row r="14" spans="1:15" ht="22.9" customHeight="1" x14ac:dyDescent="0.25">
      <c r="A14" t="s">
        <v>13</v>
      </c>
      <c r="B14" s="114"/>
      <c r="C14" s="115"/>
      <c r="D14" s="33"/>
      <c r="E14" t="s">
        <v>9</v>
      </c>
      <c r="G14" s="120"/>
      <c r="H14" s="121"/>
      <c r="I14" s="122"/>
      <c r="M14" s="3"/>
    </row>
    <row r="15" spans="1:15" ht="35.1" customHeight="1" thickBot="1" x14ac:dyDescent="0.3">
      <c r="A15" t="s">
        <v>14</v>
      </c>
      <c r="B15" s="114"/>
      <c r="C15" s="115"/>
      <c r="D15" s="33"/>
      <c r="M15" s="3"/>
    </row>
    <row r="16" spans="1:15" ht="15.75" thickBot="1" x14ac:dyDescent="0.3">
      <c r="E16" s="123" t="s">
        <v>15</v>
      </c>
      <c r="F16" s="124"/>
      <c r="G16" s="124"/>
      <c r="H16" s="125"/>
      <c r="M16" s="3"/>
    </row>
    <row r="17" spans="1:16" s="52" customFormat="1" ht="18.600000000000001" customHeight="1" thickBot="1" x14ac:dyDescent="0.3">
      <c r="A17" s="104" t="s">
        <v>16</v>
      </c>
      <c r="B17" s="112" t="s">
        <v>17</v>
      </c>
      <c r="C17" s="108" t="s">
        <v>18</v>
      </c>
      <c r="D17" s="109"/>
      <c r="E17" s="90" t="s">
        <v>19</v>
      </c>
      <c r="F17" s="63" t="s">
        <v>20</v>
      </c>
      <c r="G17" s="98" t="s">
        <v>21</v>
      </c>
      <c r="H17" s="98" t="s">
        <v>22</v>
      </c>
      <c r="I17" s="96" t="s">
        <v>23</v>
      </c>
      <c r="J17" s="96" t="s">
        <v>24</v>
      </c>
      <c r="K17" s="126" t="s">
        <v>25</v>
      </c>
      <c r="L17" s="51"/>
      <c r="M17" s="93" t="s">
        <v>26</v>
      </c>
      <c r="N17" s="94"/>
      <c r="O17" s="94"/>
      <c r="P17" s="95"/>
    </row>
    <row r="18" spans="1:16" s="56" customFormat="1" ht="18.600000000000001" customHeight="1" thickBot="1" x14ac:dyDescent="0.3">
      <c r="A18" s="105"/>
      <c r="B18" s="113"/>
      <c r="C18" s="110"/>
      <c r="D18" s="111"/>
      <c r="E18" s="102" t="s">
        <v>27</v>
      </c>
      <c r="F18" s="103"/>
      <c r="G18" s="99"/>
      <c r="H18" s="97"/>
      <c r="I18" s="97"/>
      <c r="J18" s="97"/>
      <c r="K18" s="127"/>
      <c r="L18" s="51"/>
      <c r="M18" s="53" t="s">
        <v>28</v>
      </c>
      <c r="N18" s="54" t="s">
        <v>29</v>
      </c>
      <c r="O18" s="64" t="s">
        <v>30</v>
      </c>
      <c r="P18" s="55" t="s">
        <v>31</v>
      </c>
    </row>
    <row r="19" spans="1:16" ht="30" customHeight="1" x14ac:dyDescent="0.25">
      <c r="A19" s="67"/>
      <c r="B19" s="88"/>
      <c r="C19" s="100"/>
      <c r="D19" s="101"/>
      <c r="E19" s="89"/>
      <c r="F19" s="68"/>
      <c r="G19" s="69"/>
      <c r="H19" s="69"/>
      <c r="I19" s="70"/>
      <c r="J19" s="71">
        <f>IF(B19="Mileage",0.55+0.05*H19,0)</f>
        <v>0</v>
      </c>
      <c r="K19" s="75">
        <f t="shared" ref="K19:K21" si="0">IF(B19="Mileage",((I19*$M$11)+(H19*I19*$M$12))*IF(G19=$N$8,2,1),I19*J19)</f>
        <v>0</v>
      </c>
      <c r="M19" s="76"/>
      <c r="N19" s="77"/>
      <c r="O19" s="78"/>
      <c r="P19" s="79" t="str">
        <f>IF(O19="","",VLOOKUP(O19,Lookup!$C:$D,2,0))</f>
        <v/>
      </c>
    </row>
    <row r="20" spans="1:16" ht="30" customHeight="1" x14ac:dyDescent="0.25">
      <c r="A20" s="67"/>
      <c r="B20" s="88"/>
      <c r="C20" s="100"/>
      <c r="D20" s="101"/>
      <c r="E20" s="89"/>
      <c r="F20" s="68"/>
      <c r="G20" s="69"/>
      <c r="H20" s="72"/>
      <c r="I20" s="73"/>
      <c r="J20" s="71">
        <f t="shared" ref="J20:J31" si="1">IF(B20="Mileage",0.55+0.05*H20,0)</f>
        <v>0</v>
      </c>
      <c r="K20" s="75">
        <f t="shared" si="0"/>
        <v>0</v>
      </c>
      <c r="M20" s="80"/>
      <c r="N20" s="81"/>
      <c r="O20" s="78"/>
      <c r="P20" s="82" t="str">
        <f>IF(O20="","",VLOOKUP(O20,Lookup!$C:$D,2,0))</f>
        <v/>
      </c>
    </row>
    <row r="21" spans="1:16" ht="30" customHeight="1" x14ac:dyDescent="0.25">
      <c r="A21" s="67"/>
      <c r="B21" s="88"/>
      <c r="C21" s="100"/>
      <c r="D21" s="101"/>
      <c r="E21" s="89"/>
      <c r="F21" s="68"/>
      <c r="G21" s="69"/>
      <c r="H21" s="72"/>
      <c r="I21" s="73"/>
      <c r="J21" s="71">
        <f t="shared" si="1"/>
        <v>0</v>
      </c>
      <c r="K21" s="75">
        <f t="shared" si="0"/>
        <v>0</v>
      </c>
      <c r="M21" s="80"/>
      <c r="N21" s="81"/>
      <c r="O21" s="78"/>
      <c r="P21" s="82"/>
    </row>
    <row r="22" spans="1:16" ht="30" customHeight="1" x14ac:dyDescent="0.25">
      <c r="A22" s="67"/>
      <c r="B22" s="88"/>
      <c r="C22" s="100"/>
      <c r="D22" s="101"/>
      <c r="E22" s="89"/>
      <c r="F22" s="68"/>
      <c r="G22" s="69"/>
      <c r="H22" s="72"/>
      <c r="I22" s="73"/>
      <c r="J22" s="71">
        <f t="shared" si="1"/>
        <v>0</v>
      </c>
      <c r="K22" s="75">
        <f t="shared" ref="K22:K31" si="2">IF(B22="Mileage",((I22*$M$11)+(H22*I22*$M$12))*IF(G22=$N$8,2,1),I22*J22)</f>
        <v>0</v>
      </c>
      <c r="M22" s="80"/>
      <c r="N22" s="81"/>
      <c r="O22" s="78"/>
      <c r="P22" s="82"/>
    </row>
    <row r="23" spans="1:16" ht="30" customHeight="1" x14ac:dyDescent="0.25">
      <c r="A23" s="67"/>
      <c r="B23" s="88"/>
      <c r="C23" s="100"/>
      <c r="D23" s="101"/>
      <c r="E23" s="89"/>
      <c r="F23" s="68"/>
      <c r="G23" s="69"/>
      <c r="H23" s="72"/>
      <c r="I23" s="73"/>
      <c r="J23" s="71">
        <f t="shared" si="1"/>
        <v>0</v>
      </c>
      <c r="K23" s="75">
        <f t="shared" si="2"/>
        <v>0</v>
      </c>
      <c r="M23" s="80"/>
      <c r="N23" s="81"/>
      <c r="O23" s="78"/>
      <c r="P23" s="82"/>
    </row>
    <row r="24" spans="1:16" ht="30" customHeight="1" x14ac:dyDescent="0.25">
      <c r="A24" s="67"/>
      <c r="B24" s="88"/>
      <c r="C24" s="100"/>
      <c r="D24" s="101"/>
      <c r="E24" s="89"/>
      <c r="F24" s="68"/>
      <c r="G24" s="69"/>
      <c r="H24" s="72"/>
      <c r="I24" s="73"/>
      <c r="J24" s="71">
        <f t="shared" si="1"/>
        <v>0</v>
      </c>
      <c r="K24" s="75">
        <f t="shared" si="2"/>
        <v>0</v>
      </c>
      <c r="M24" s="80"/>
      <c r="N24" s="81"/>
      <c r="O24" s="78"/>
      <c r="P24" s="82"/>
    </row>
    <row r="25" spans="1:16" ht="30" customHeight="1" x14ac:dyDescent="0.25">
      <c r="A25" s="67"/>
      <c r="B25" s="88"/>
      <c r="C25" s="91"/>
      <c r="D25" s="92"/>
      <c r="E25" s="68"/>
      <c r="F25" s="68"/>
      <c r="G25" s="69"/>
      <c r="H25" s="72"/>
      <c r="I25" s="73">
        <v>0</v>
      </c>
      <c r="J25" s="71">
        <f t="shared" si="1"/>
        <v>0</v>
      </c>
      <c r="K25" s="75">
        <f t="shared" si="2"/>
        <v>0</v>
      </c>
      <c r="M25" s="80"/>
      <c r="N25" s="81"/>
      <c r="O25" s="78"/>
      <c r="P25" s="82"/>
    </row>
    <row r="26" spans="1:16" ht="30" customHeight="1" x14ac:dyDescent="0.25">
      <c r="A26" s="67"/>
      <c r="B26" s="88"/>
      <c r="C26" s="91"/>
      <c r="D26" s="92"/>
      <c r="E26" s="68"/>
      <c r="F26" s="68"/>
      <c r="G26" s="69"/>
      <c r="H26" s="72"/>
      <c r="I26" s="73">
        <v>0</v>
      </c>
      <c r="J26" s="71">
        <f t="shared" si="1"/>
        <v>0</v>
      </c>
      <c r="K26" s="75">
        <f t="shared" si="2"/>
        <v>0</v>
      </c>
      <c r="M26" s="80"/>
      <c r="N26" s="81"/>
      <c r="O26" s="78"/>
      <c r="P26" s="82"/>
    </row>
    <row r="27" spans="1:16" ht="30" customHeight="1" x14ac:dyDescent="0.25">
      <c r="A27" s="67"/>
      <c r="B27" s="88"/>
      <c r="C27" s="91"/>
      <c r="D27" s="92"/>
      <c r="E27" s="68"/>
      <c r="F27" s="68"/>
      <c r="G27" s="69"/>
      <c r="H27" s="72"/>
      <c r="I27" s="73">
        <v>0</v>
      </c>
      <c r="J27" s="71">
        <f t="shared" si="1"/>
        <v>0</v>
      </c>
      <c r="K27" s="75">
        <f t="shared" si="2"/>
        <v>0</v>
      </c>
      <c r="M27" s="80"/>
      <c r="N27" s="81"/>
      <c r="O27" s="78"/>
      <c r="P27" s="82"/>
    </row>
    <row r="28" spans="1:16" ht="30" customHeight="1" x14ac:dyDescent="0.25">
      <c r="A28" s="67"/>
      <c r="B28" s="88"/>
      <c r="C28" s="91"/>
      <c r="D28" s="92"/>
      <c r="E28" s="68"/>
      <c r="F28" s="68"/>
      <c r="G28" s="69"/>
      <c r="H28" s="72"/>
      <c r="I28" s="73">
        <v>0</v>
      </c>
      <c r="J28" s="71">
        <f t="shared" si="1"/>
        <v>0</v>
      </c>
      <c r="K28" s="75">
        <f t="shared" si="2"/>
        <v>0</v>
      </c>
      <c r="M28" s="80"/>
      <c r="N28" s="81"/>
      <c r="O28" s="78"/>
      <c r="P28" s="82"/>
    </row>
    <row r="29" spans="1:16" ht="30" customHeight="1" x14ac:dyDescent="0.25">
      <c r="A29" s="67"/>
      <c r="B29" s="88"/>
      <c r="C29" s="91"/>
      <c r="D29" s="92"/>
      <c r="E29" s="68"/>
      <c r="F29" s="68"/>
      <c r="G29" s="69"/>
      <c r="H29" s="72"/>
      <c r="I29" s="73">
        <v>0</v>
      </c>
      <c r="J29" s="71">
        <f t="shared" si="1"/>
        <v>0</v>
      </c>
      <c r="K29" s="75">
        <f t="shared" si="2"/>
        <v>0</v>
      </c>
      <c r="M29" s="80"/>
      <c r="N29" s="81"/>
      <c r="O29" s="78"/>
      <c r="P29" s="82"/>
    </row>
    <row r="30" spans="1:16" ht="30" customHeight="1" x14ac:dyDescent="0.25">
      <c r="A30" s="67"/>
      <c r="B30" s="88"/>
      <c r="C30" s="131"/>
      <c r="D30" s="132"/>
      <c r="E30" s="68"/>
      <c r="F30" s="68"/>
      <c r="G30" s="69"/>
      <c r="H30" s="72"/>
      <c r="I30" s="73">
        <v>0</v>
      </c>
      <c r="J30" s="71">
        <f t="shared" si="1"/>
        <v>0</v>
      </c>
      <c r="K30" s="75">
        <f t="shared" si="2"/>
        <v>0</v>
      </c>
      <c r="M30" s="80"/>
      <c r="N30" s="81"/>
      <c r="O30" s="78"/>
      <c r="P30" s="82" t="str">
        <f>IF(O30="","",VLOOKUP(O30,Lookup!$C:$D,2,0))</f>
        <v/>
      </c>
    </row>
    <row r="31" spans="1:16" ht="30" customHeight="1" thickBot="1" x14ac:dyDescent="0.3">
      <c r="A31" s="67"/>
      <c r="B31" s="88"/>
      <c r="C31" s="131"/>
      <c r="D31" s="132"/>
      <c r="E31" s="68"/>
      <c r="F31" s="68"/>
      <c r="G31" s="69"/>
      <c r="H31" s="72"/>
      <c r="I31" s="73">
        <v>0</v>
      </c>
      <c r="J31" s="71">
        <f t="shared" si="1"/>
        <v>0</v>
      </c>
      <c r="K31" s="75">
        <f t="shared" si="2"/>
        <v>0</v>
      </c>
      <c r="M31" s="80"/>
      <c r="N31" s="81"/>
      <c r="O31" s="78"/>
      <c r="P31" s="82" t="str">
        <f>IF(O31="","",VLOOKUP(O31,Lookup!$C:$D,2,0))</f>
        <v/>
      </c>
    </row>
    <row r="32" spans="1:16" ht="20.45" customHeight="1" thickBot="1" x14ac:dyDescent="0.3">
      <c r="A32" s="6"/>
      <c r="B32" s="9" t="s">
        <v>32</v>
      </c>
      <c r="C32" s="129"/>
      <c r="D32" s="130"/>
      <c r="E32" s="4"/>
      <c r="F32" s="4"/>
      <c r="G32" s="5"/>
      <c r="H32" s="5"/>
      <c r="I32" s="5"/>
      <c r="J32" s="8"/>
      <c r="K32" s="74">
        <f>SUM(K19:K31)</f>
        <v>0</v>
      </c>
      <c r="M32" s="83">
        <f>SUM(M19:M31)</f>
        <v>0</v>
      </c>
      <c r="N32" s="83">
        <f>SUM(N19:N31)</f>
        <v>0</v>
      </c>
      <c r="O32" s="84"/>
      <c r="P32" s="85"/>
    </row>
    <row r="33" spans="8:11" x14ac:dyDescent="0.25">
      <c r="H33" s="128"/>
      <c r="I33" s="128"/>
    </row>
    <row r="34" spans="8:11" x14ac:dyDescent="0.25">
      <c r="K34" s="87"/>
    </row>
    <row r="35" spans="8:11" x14ac:dyDescent="0.25">
      <c r="K35" s="87"/>
    </row>
    <row r="36" spans="8:11" x14ac:dyDescent="0.25">
      <c r="K36" s="87"/>
    </row>
    <row r="37" spans="8:11" x14ac:dyDescent="0.25">
      <c r="K37" s="87"/>
    </row>
    <row r="38" spans="8:11" x14ac:dyDescent="0.25">
      <c r="K38" s="87"/>
    </row>
  </sheetData>
  <sheetProtection selectLockedCells="1"/>
  <mergeCells count="30">
    <mergeCell ref="C21:D21"/>
    <mergeCell ref="C22:D22"/>
    <mergeCell ref="C23:D23"/>
    <mergeCell ref="C24:D24"/>
    <mergeCell ref="H33:I33"/>
    <mergeCell ref="C32:D32"/>
    <mergeCell ref="C31:D31"/>
    <mergeCell ref="C30:D30"/>
    <mergeCell ref="E9:L9"/>
    <mergeCell ref="G13:I13"/>
    <mergeCell ref="G14:I14"/>
    <mergeCell ref="E16:H16"/>
    <mergeCell ref="I17:I18"/>
    <mergeCell ref="H17:H18"/>
    <mergeCell ref="K17:K18"/>
    <mergeCell ref="C20:D20"/>
    <mergeCell ref="A17:A18"/>
    <mergeCell ref="B8:C8"/>
    <mergeCell ref="B10:C10"/>
    <mergeCell ref="C17:D18"/>
    <mergeCell ref="B17:B18"/>
    <mergeCell ref="B13:C13"/>
    <mergeCell ref="B14:C14"/>
    <mergeCell ref="B15:C15"/>
    <mergeCell ref="B9:C9"/>
    <mergeCell ref="M17:P17"/>
    <mergeCell ref="J17:J18"/>
    <mergeCell ref="G17:G18"/>
    <mergeCell ref="C19:D19"/>
    <mergeCell ref="E18:F18"/>
  </mergeCells>
  <dataValidations count="20">
    <dataValidation allowBlank="1" showErrorMessage="1" promptTitle="Date" prompt="Enter date of journey or expense_x000a_" sqref="A17:A18" xr:uid="{00000000-0002-0000-0000-000000000000}"/>
    <dataValidation allowBlank="1" showErrorMessage="1" promptTitle="Type" prompt="Select Type of Expense from the drop down" sqref="B17:B18" xr:uid="{00000000-0002-0000-0000-000001000000}"/>
    <dataValidation allowBlank="1" showErrorMessage="1" promptTitle="From" prompt="Start of journey postcode or school initials" sqref="E17" xr:uid="{00000000-0002-0000-0000-000002000000}"/>
    <dataValidation allowBlank="1" showErrorMessage="1" promptTitle="To" prompt="Journey Destination post code or School initials_x000a_" sqref="F17" xr:uid="{00000000-0002-0000-0000-000003000000}"/>
    <dataValidation allowBlank="1" showErrorMessage="1" promptTitle="Return" prompt="Enter Y if this was a return journey" sqref="G17:G18" xr:uid="{00000000-0002-0000-0000-000004000000}"/>
    <dataValidation allowBlank="1" showErrorMessage="1" promptTitle="Passengers" prompt="Enter the number of passengers - 0 if none_x000a_" sqref="H17:H18" xr:uid="{00000000-0002-0000-0000-000005000000}"/>
    <dataValidation allowBlank="1" showErrorMessage="1" promptTitle="Miles or Quantity" prompt="The quantity purchased, or the number of miles for the one way journey as evidenced by AA routeplanner (unless standard inter Romero)_x000a_" sqref="I17:I18" xr:uid="{00000000-0002-0000-0000-000006000000}"/>
    <dataValidation allowBlank="1" showErrorMessage="1" promptTitle="Price or Rate" prompt="Enter the price of a single item, mileage rates will automatically calculate based on miles, return journey and number of passengers." sqref="J17:J18" xr:uid="{00000000-0002-0000-0000-000007000000}"/>
    <dataValidation allowBlank="1" showInputMessage="1" showErrorMessage="1" promptTitle="Name" prompt="Name or person making claim" sqref="D8:D9" xr:uid="{00000000-0002-0000-0000-000008000000}"/>
    <dataValidation allowBlank="1" showInputMessage="1" showErrorMessage="1" promptTitle="School" prompt="School or Romero Hub" sqref="D10" xr:uid="{00000000-0002-0000-0000-000009000000}"/>
    <dataValidation allowBlank="1" showInputMessage="1" showErrorMessage="1" promptTitle="Date" prompt="Date of Claim_x000a_Note claims should be submitted within one month of expenditure and before the end of the academic year to which they relate" sqref="C11" xr:uid="{00000000-0002-0000-0000-00000A000000}"/>
    <dataValidation allowBlank="1" showInputMessage="1" showErrorMessage="1" promptTitle="Approved" prompt="Authorised by line manager" sqref="D13:D15" xr:uid="{00000000-0002-0000-0000-00000B000000}"/>
    <dataValidation allowBlank="1" showErrorMessage="1" sqref="C17:D18 K17:K18 C8 B8:B9 E19:F31" xr:uid="{00000000-0002-0000-0000-000011000000}"/>
    <dataValidation allowBlank="1" showErrorMessage="1" promptTitle="Approved" prompt="Authorised by line manager" sqref="B13:B15" xr:uid="{00000000-0002-0000-0000-000012000000}"/>
    <dataValidation allowBlank="1" showErrorMessage="1" promptTitle="Date" prompt="Date of Claim_x000a_Note claims should be submitted within one month of expenditure and before the end of the academic year to which they relate" sqref="B11" xr:uid="{00000000-0002-0000-0000-000013000000}"/>
    <dataValidation type="list" allowBlank="1" showInputMessage="1" showErrorMessage="1" sqref="B19:B31" xr:uid="{D0F60D27-0CD6-4B0D-8D1B-A2624D656B6A}">
      <formula1>$M$8:$M$10</formula1>
    </dataValidation>
    <dataValidation type="date" operator="greaterThan" allowBlank="1" showErrorMessage="1" promptTitle="Date" prompt="Enter date of journey or expense" sqref="A19:A31" xr:uid="{00000000-0002-0000-0000-00000D000000}">
      <formula1>42979</formula1>
    </dataValidation>
    <dataValidation type="decimal" operator="greaterThanOrEqual" allowBlank="1" showInputMessage="1" showErrorMessage="1" sqref="I19:J31" xr:uid="{00000000-0002-0000-0000-00000E000000}">
      <formula1>0</formula1>
    </dataValidation>
    <dataValidation type="whole" operator="greaterThanOrEqual" allowBlank="1" showInputMessage="1" showErrorMessage="1" sqref="H19:H31" xr:uid="{00000000-0002-0000-0000-00000F000000}">
      <formula1>0</formula1>
    </dataValidation>
    <dataValidation type="list" allowBlank="1" showInputMessage="1" showErrorMessage="1" sqref="G19:G31" xr:uid="{00000000-0002-0000-0000-000010000000}">
      <formula1>$N$8:$N$11</formula1>
    </dataValidation>
  </dataValidations>
  <pageMargins left="0.22" right="0.13" top="0.13" bottom="0.14000000000000001" header="0.14000000000000001" footer="0.13"/>
  <pageSetup paperSize="9" scale="75" fitToHeight="2" orientation="landscape" r:id="rId1"/>
  <rowBreaks count="1" manualBreakCount="1">
    <brk id="33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showGridLines="0" workbookViewId="0">
      <selection activeCell="I6" sqref="I6"/>
    </sheetView>
  </sheetViews>
  <sheetFormatPr defaultColWidth="8.85546875" defaultRowHeight="15" x14ac:dyDescent="0.25"/>
  <cols>
    <col min="1" max="1" width="20.28515625" bestFit="1" customWidth="1"/>
    <col min="2" max="2" width="17.140625" customWidth="1"/>
    <col min="3" max="9" width="14.85546875" customWidth="1"/>
  </cols>
  <sheetData>
    <row r="1" spans="1:9" ht="18.75" x14ac:dyDescent="0.3">
      <c r="A1" s="20" t="s">
        <v>33</v>
      </c>
    </row>
    <row r="2" spans="1:9" ht="15.75" thickBot="1" x14ac:dyDescent="0.3"/>
    <row r="3" spans="1:9" ht="17.45" customHeight="1" thickBot="1" x14ac:dyDescent="0.3">
      <c r="A3" s="16"/>
      <c r="B3" s="45" t="s">
        <v>34</v>
      </c>
      <c r="C3" s="46" t="s">
        <v>35</v>
      </c>
      <c r="D3" s="46" t="s">
        <v>36</v>
      </c>
      <c r="E3" s="46" t="s">
        <v>37</v>
      </c>
      <c r="F3" s="46" t="s">
        <v>38</v>
      </c>
      <c r="G3" s="46" t="s">
        <v>39</v>
      </c>
      <c r="H3" s="46" t="s">
        <v>40</v>
      </c>
      <c r="I3" s="47" t="s">
        <v>41</v>
      </c>
    </row>
    <row r="4" spans="1:9" ht="17.45" customHeight="1" x14ac:dyDescent="0.25">
      <c r="A4" s="17" t="s">
        <v>34</v>
      </c>
      <c r="B4" s="21"/>
      <c r="C4" s="22" t="s">
        <v>42</v>
      </c>
      <c r="D4" s="22" t="s">
        <v>43</v>
      </c>
      <c r="E4" s="22" t="s">
        <v>44</v>
      </c>
      <c r="F4" s="22" t="s">
        <v>45</v>
      </c>
      <c r="G4" s="22" t="s">
        <v>46</v>
      </c>
      <c r="H4" s="22" t="s">
        <v>47</v>
      </c>
      <c r="I4" s="26" t="s">
        <v>48</v>
      </c>
    </row>
    <row r="5" spans="1:9" ht="17.45" customHeight="1" x14ac:dyDescent="0.25">
      <c r="A5" s="18" t="s">
        <v>35</v>
      </c>
      <c r="B5" s="23" t="s">
        <v>42</v>
      </c>
      <c r="C5" s="24"/>
      <c r="D5" s="25" t="s">
        <v>49</v>
      </c>
      <c r="E5" s="25" t="s">
        <v>46</v>
      </c>
      <c r="F5" s="25" t="s">
        <v>50</v>
      </c>
      <c r="G5" s="25" t="s">
        <v>51</v>
      </c>
      <c r="H5" s="25" t="s">
        <v>52</v>
      </c>
      <c r="I5" s="27" t="s">
        <v>53</v>
      </c>
    </row>
    <row r="6" spans="1:9" ht="17.45" customHeight="1" x14ac:dyDescent="0.25">
      <c r="A6" s="18" t="s">
        <v>36</v>
      </c>
      <c r="B6" s="23" t="s">
        <v>43</v>
      </c>
      <c r="C6" s="25" t="s">
        <v>49</v>
      </c>
      <c r="D6" s="24"/>
      <c r="E6" s="25" t="s">
        <v>54</v>
      </c>
      <c r="F6" s="25" t="s">
        <v>55</v>
      </c>
      <c r="G6" s="25" t="s">
        <v>56</v>
      </c>
      <c r="H6" s="25" t="s">
        <v>56</v>
      </c>
      <c r="I6" s="27" t="s">
        <v>57</v>
      </c>
    </row>
    <row r="7" spans="1:9" ht="17.45" customHeight="1" x14ac:dyDescent="0.25">
      <c r="A7" s="18" t="s">
        <v>37</v>
      </c>
      <c r="B7" s="23" t="s">
        <v>44</v>
      </c>
      <c r="C7" s="25" t="s">
        <v>46</v>
      </c>
      <c r="D7" s="25" t="s">
        <v>54</v>
      </c>
      <c r="E7" s="24"/>
      <c r="F7" s="25" t="s">
        <v>58</v>
      </c>
      <c r="G7" s="25" t="s">
        <v>56</v>
      </c>
      <c r="H7" s="25" t="s">
        <v>59</v>
      </c>
      <c r="I7" s="27" t="s">
        <v>57</v>
      </c>
    </row>
    <row r="8" spans="1:9" ht="17.45" customHeight="1" x14ac:dyDescent="0.25">
      <c r="A8" s="18" t="s">
        <v>38</v>
      </c>
      <c r="B8" s="23" t="s">
        <v>45</v>
      </c>
      <c r="C8" s="25" t="s">
        <v>50</v>
      </c>
      <c r="D8" s="25" t="s">
        <v>55</v>
      </c>
      <c r="E8" s="25" t="s">
        <v>58</v>
      </c>
      <c r="F8" s="24"/>
      <c r="G8" s="25" t="s">
        <v>58</v>
      </c>
      <c r="H8" s="25" t="s">
        <v>60</v>
      </c>
      <c r="I8" s="27" t="s">
        <v>50</v>
      </c>
    </row>
    <row r="9" spans="1:9" ht="17.45" customHeight="1" x14ac:dyDescent="0.25">
      <c r="A9" s="18" t="s">
        <v>39</v>
      </c>
      <c r="B9" s="23" t="s">
        <v>46</v>
      </c>
      <c r="C9" s="25" t="s">
        <v>51</v>
      </c>
      <c r="D9" s="25" t="s">
        <v>56</v>
      </c>
      <c r="E9" s="25" t="s">
        <v>56</v>
      </c>
      <c r="F9" s="25" t="s">
        <v>58</v>
      </c>
      <c r="G9" s="24"/>
      <c r="H9" s="25" t="s">
        <v>50</v>
      </c>
      <c r="I9" s="27" t="s">
        <v>50</v>
      </c>
    </row>
    <row r="10" spans="1:9" ht="17.45" customHeight="1" x14ac:dyDescent="0.25">
      <c r="A10" s="18" t="s">
        <v>40</v>
      </c>
      <c r="B10" s="23" t="s">
        <v>47</v>
      </c>
      <c r="C10" s="25" t="s">
        <v>52</v>
      </c>
      <c r="D10" s="25" t="s">
        <v>56</v>
      </c>
      <c r="E10" s="25" t="s">
        <v>59</v>
      </c>
      <c r="F10" s="25" t="s">
        <v>60</v>
      </c>
      <c r="G10" s="25" t="s">
        <v>50</v>
      </c>
      <c r="H10" s="24"/>
      <c r="I10" s="27" t="s">
        <v>61</v>
      </c>
    </row>
    <row r="11" spans="1:9" ht="17.45" customHeight="1" thickBot="1" x14ac:dyDescent="0.3">
      <c r="A11" s="19" t="s">
        <v>41</v>
      </c>
      <c r="B11" s="28" t="s">
        <v>48</v>
      </c>
      <c r="C11" s="29" t="s">
        <v>53</v>
      </c>
      <c r="D11" s="29" t="s">
        <v>57</v>
      </c>
      <c r="E11" s="29" t="s">
        <v>57</v>
      </c>
      <c r="F11" s="29" t="s">
        <v>50</v>
      </c>
      <c r="G11" s="29" t="s">
        <v>50</v>
      </c>
      <c r="H11" s="29" t="s">
        <v>62</v>
      </c>
      <c r="I11" s="30"/>
    </row>
    <row r="12" spans="1:9" ht="17.45" customHeight="1" x14ac:dyDescent="0.25">
      <c r="B12" s="65"/>
      <c r="C12" s="65"/>
      <c r="D12" s="65"/>
      <c r="E12" s="65"/>
      <c r="F12" s="65"/>
      <c r="G12" s="65"/>
      <c r="H12" s="65"/>
    </row>
    <row r="14" spans="1:9" ht="18.75" x14ac:dyDescent="0.3">
      <c r="A14" s="20" t="s">
        <v>63</v>
      </c>
    </row>
    <row r="15" spans="1:9" ht="10.15" customHeight="1" x14ac:dyDescent="0.3">
      <c r="A15" s="20"/>
    </row>
    <row r="16" spans="1:9" ht="15.75" thickBot="1" x14ac:dyDescent="0.3">
      <c r="A16" t="s">
        <v>64</v>
      </c>
    </row>
    <row r="17" spans="1:6" ht="15.75" thickBot="1" x14ac:dyDescent="0.3">
      <c r="A17" s="146" t="s">
        <v>65</v>
      </c>
      <c r="B17" s="147"/>
      <c r="C17" s="147"/>
      <c r="D17" s="147" t="s">
        <v>66</v>
      </c>
      <c r="E17" s="147"/>
      <c r="F17" s="148"/>
    </row>
    <row r="18" spans="1:6" ht="17.45" customHeight="1" x14ac:dyDescent="0.25">
      <c r="A18" s="151" t="s">
        <v>67</v>
      </c>
      <c r="B18" s="133"/>
      <c r="C18" s="133"/>
      <c r="D18" s="133" t="s">
        <v>68</v>
      </c>
      <c r="E18" s="133"/>
      <c r="F18" s="134"/>
    </row>
    <row r="19" spans="1:6" ht="17.45" customHeight="1" x14ac:dyDescent="0.25">
      <c r="A19" s="149" t="s">
        <v>69</v>
      </c>
      <c r="B19" s="150"/>
      <c r="C19" s="150"/>
      <c r="D19" s="150" t="s">
        <v>70</v>
      </c>
      <c r="E19" s="150"/>
      <c r="F19" s="152"/>
    </row>
    <row r="20" spans="1:6" ht="17.45" customHeight="1" x14ac:dyDescent="0.25">
      <c r="A20" s="149" t="s">
        <v>71</v>
      </c>
      <c r="B20" s="150"/>
      <c r="C20" s="150"/>
      <c r="D20" s="150" t="s">
        <v>72</v>
      </c>
      <c r="E20" s="150"/>
      <c r="F20" s="152"/>
    </row>
    <row r="21" spans="1:6" ht="17.45" customHeight="1" x14ac:dyDescent="0.25">
      <c r="A21" s="135" t="s">
        <v>73</v>
      </c>
      <c r="B21" s="136"/>
      <c r="C21" s="136"/>
      <c r="D21" s="150" t="s">
        <v>74</v>
      </c>
      <c r="E21" s="150"/>
      <c r="F21" s="152"/>
    </row>
    <row r="22" spans="1:6" ht="17.45" customHeight="1" x14ac:dyDescent="0.25">
      <c r="A22" s="135"/>
      <c r="B22" s="136"/>
      <c r="C22" s="136"/>
      <c r="D22" s="153" t="s">
        <v>75</v>
      </c>
      <c r="E22" s="154"/>
      <c r="F22" s="155"/>
    </row>
    <row r="23" spans="1:6" ht="17.45" customHeight="1" x14ac:dyDescent="0.25">
      <c r="A23" s="135"/>
      <c r="B23" s="136"/>
      <c r="C23" s="136"/>
      <c r="D23" s="153" t="s">
        <v>76</v>
      </c>
      <c r="E23" s="154"/>
      <c r="F23" s="155"/>
    </row>
    <row r="24" spans="1:6" ht="17.45" customHeight="1" x14ac:dyDescent="0.25">
      <c r="A24" s="135"/>
      <c r="B24" s="136"/>
      <c r="C24" s="136"/>
      <c r="D24" s="153" t="s">
        <v>77</v>
      </c>
      <c r="E24" s="154"/>
      <c r="F24" s="155"/>
    </row>
    <row r="25" spans="1:6" ht="17.45" customHeight="1" x14ac:dyDescent="0.25">
      <c r="A25" s="135"/>
      <c r="B25" s="136"/>
      <c r="C25" s="136"/>
      <c r="D25" s="153" t="s">
        <v>78</v>
      </c>
      <c r="E25" s="154"/>
      <c r="F25" s="155"/>
    </row>
    <row r="26" spans="1:6" ht="17.45" customHeight="1" x14ac:dyDescent="0.25">
      <c r="A26" s="149" t="s">
        <v>79</v>
      </c>
      <c r="B26" s="150"/>
      <c r="C26" s="150"/>
      <c r="D26" s="150" t="s">
        <v>80</v>
      </c>
      <c r="E26" s="150"/>
      <c r="F26" s="152"/>
    </row>
    <row r="27" spans="1:6" ht="17.45" customHeight="1" x14ac:dyDescent="0.25">
      <c r="A27" s="137" t="s">
        <v>81</v>
      </c>
      <c r="B27" s="138"/>
      <c r="C27" s="139"/>
      <c r="D27" s="150" t="s">
        <v>82</v>
      </c>
      <c r="E27" s="150"/>
      <c r="F27" s="152"/>
    </row>
    <row r="28" spans="1:6" ht="17.45" customHeight="1" x14ac:dyDescent="0.25">
      <c r="A28" s="140"/>
      <c r="B28" s="141"/>
      <c r="C28" s="142"/>
      <c r="D28" s="153" t="s">
        <v>83</v>
      </c>
      <c r="E28" s="154"/>
      <c r="F28" s="155"/>
    </row>
    <row r="29" spans="1:6" ht="17.45" customHeight="1" x14ac:dyDescent="0.25">
      <c r="A29" s="143"/>
      <c r="B29" s="144"/>
      <c r="C29" s="145"/>
      <c r="D29" s="153" t="s">
        <v>84</v>
      </c>
      <c r="E29" s="154"/>
      <c r="F29" s="155"/>
    </row>
    <row r="30" spans="1:6" ht="17.45" customHeight="1" x14ac:dyDescent="0.25">
      <c r="A30" s="149" t="s">
        <v>85</v>
      </c>
      <c r="B30" s="150"/>
      <c r="C30" s="150"/>
      <c r="D30" s="150" t="s">
        <v>86</v>
      </c>
      <c r="E30" s="150"/>
      <c r="F30" s="152"/>
    </row>
    <row r="31" spans="1:6" ht="17.45" customHeight="1" thickBot="1" x14ac:dyDescent="0.3">
      <c r="A31" s="156" t="s">
        <v>87</v>
      </c>
      <c r="B31" s="157"/>
      <c r="C31" s="157"/>
      <c r="D31" s="157" t="s">
        <v>88</v>
      </c>
      <c r="E31" s="157"/>
      <c r="F31" s="158"/>
    </row>
  </sheetData>
  <mergeCells count="24">
    <mergeCell ref="A31:C31"/>
    <mergeCell ref="A30:C30"/>
    <mergeCell ref="A26:C26"/>
    <mergeCell ref="D31:F31"/>
    <mergeCell ref="D30:F30"/>
    <mergeCell ref="D29:F29"/>
    <mergeCell ref="D28:F28"/>
    <mergeCell ref="D27:F27"/>
    <mergeCell ref="D18:F18"/>
    <mergeCell ref="A21:C25"/>
    <mergeCell ref="A27:C29"/>
    <mergeCell ref="A17:C17"/>
    <mergeCell ref="D17:F17"/>
    <mergeCell ref="A20:C20"/>
    <mergeCell ref="A19:C19"/>
    <mergeCell ref="A18:C18"/>
    <mergeCell ref="D26:F26"/>
    <mergeCell ref="D25:F25"/>
    <mergeCell ref="D24:F24"/>
    <mergeCell ref="D23:F23"/>
    <mergeCell ref="D22:F22"/>
    <mergeCell ref="D20:F20"/>
    <mergeCell ref="D21:F21"/>
    <mergeCell ref="D19:F19"/>
  </mergeCells>
  <pageMargins left="0.34" right="0.23" top="0.36" bottom="0.49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"/>
  <sheetViews>
    <sheetView showGridLines="0" tabSelected="1" workbookViewId="0">
      <selection activeCell="I9" sqref="I9"/>
    </sheetView>
  </sheetViews>
  <sheetFormatPr defaultRowHeight="15" x14ac:dyDescent="0.25"/>
  <cols>
    <col min="1" max="1" width="9.7109375" customWidth="1"/>
    <col min="2" max="2" width="14.7109375" customWidth="1"/>
    <col min="3" max="3" width="10" customWidth="1"/>
    <col min="4" max="4" width="21.42578125" customWidth="1"/>
    <col min="5" max="6" width="11" customWidth="1"/>
    <col min="7" max="7" width="7.140625" style="2" customWidth="1"/>
    <col min="8" max="8" width="12.28515625" style="2" bestFit="1" customWidth="1"/>
    <col min="9" max="9" width="6.85546875" style="2" customWidth="1"/>
    <col min="10" max="10" width="7.5703125" style="2" customWidth="1"/>
    <col min="11" max="11" width="9.85546875" style="35" customWidth="1"/>
    <col min="12" max="12" width="1.28515625" style="35" customWidth="1"/>
    <col min="13" max="13" width="8.28515625" customWidth="1"/>
    <col min="14" max="14" width="8" customWidth="1"/>
    <col min="15" max="15" width="9.5703125" customWidth="1"/>
  </cols>
  <sheetData>
    <row r="1" spans="1:15" ht="21" x14ac:dyDescent="0.35">
      <c r="A1" s="34" t="s">
        <v>89</v>
      </c>
    </row>
    <row r="2" spans="1:15" ht="15.75" thickBot="1" x14ac:dyDescent="0.3"/>
    <row r="3" spans="1:15" ht="15.75" thickBot="1" x14ac:dyDescent="0.3">
      <c r="E3" s="164" t="s">
        <v>15</v>
      </c>
      <c r="F3" s="165"/>
      <c r="G3" s="165"/>
      <c r="H3" s="166"/>
      <c r="M3" s="3"/>
    </row>
    <row r="4" spans="1:15" s="52" customFormat="1" ht="18.600000000000001" customHeight="1" x14ac:dyDescent="0.25">
      <c r="A4" s="104" t="s">
        <v>16</v>
      </c>
      <c r="B4" s="96" t="s">
        <v>17</v>
      </c>
      <c r="C4" s="167" t="s">
        <v>18</v>
      </c>
      <c r="D4" s="168"/>
      <c r="E4" s="57" t="s">
        <v>19</v>
      </c>
      <c r="F4" s="57" t="s">
        <v>20</v>
      </c>
      <c r="G4" s="98" t="s">
        <v>21</v>
      </c>
      <c r="H4" s="98" t="s">
        <v>90</v>
      </c>
      <c r="I4" s="96" t="s">
        <v>23</v>
      </c>
      <c r="J4" s="96" t="s">
        <v>24</v>
      </c>
      <c r="K4" s="159" t="s">
        <v>25</v>
      </c>
      <c r="L4" s="58"/>
      <c r="M4" s="93" t="s">
        <v>26</v>
      </c>
      <c r="N4" s="94"/>
      <c r="O4" s="95"/>
    </row>
    <row r="5" spans="1:15" s="56" customFormat="1" ht="18.600000000000001" customHeight="1" thickBot="1" x14ac:dyDescent="0.3">
      <c r="A5" s="105"/>
      <c r="B5" s="97"/>
      <c r="C5" s="169"/>
      <c r="D5" s="170"/>
      <c r="E5" s="161" t="s">
        <v>27</v>
      </c>
      <c r="F5" s="161"/>
      <c r="G5" s="97"/>
      <c r="H5" s="97"/>
      <c r="I5" s="97"/>
      <c r="J5" s="97"/>
      <c r="K5" s="160"/>
      <c r="L5" s="58"/>
      <c r="M5" s="53" t="s">
        <v>28</v>
      </c>
      <c r="N5" s="54" t="s">
        <v>29</v>
      </c>
      <c r="O5" s="55" t="s">
        <v>30</v>
      </c>
    </row>
    <row r="6" spans="1:15" ht="20.45" customHeight="1" x14ac:dyDescent="0.25">
      <c r="A6" s="10"/>
      <c r="B6" s="11"/>
      <c r="C6" s="162"/>
      <c r="D6" s="163"/>
      <c r="E6" s="11"/>
      <c r="F6" s="11"/>
      <c r="G6" s="59"/>
      <c r="H6" s="12"/>
      <c r="I6" s="13"/>
      <c r="J6" s="14">
        <f>IF(B6="Mileage",0.55+0.05*H6,0)</f>
        <v>0</v>
      </c>
      <c r="K6" s="7">
        <f>IF(B6="Mileage",I6*('Single page claim'!$M$11+(H6*I6*'Single page claim'!$M$12))*IF(G6='Single page claim'!$N$8,2,1),I6*J6)</f>
        <v>0</v>
      </c>
      <c r="M6" s="36"/>
      <c r="N6" s="37"/>
      <c r="O6" s="38"/>
    </row>
    <row r="7" spans="1:15" ht="20.45" customHeight="1" x14ac:dyDescent="0.25">
      <c r="A7" s="10"/>
      <c r="B7" s="11"/>
      <c r="C7" s="106"/>
      <c r="D7" s="107"/>
      <c r="E7" s="11"/>
      <c r="F7" s="11"/>
      <c r="G7" s="59"/>
      <c r="H7" s="12"/>
      <c r="I7" s="13"/>
      <c r="J7" s="14">
        <f t="shared" ref="J7:J27" si="0">IF(B7="Mileage",0.55+0.05*H7,0)</f>
        <v>0</v>
      </c>
      <c r="K7" s="7">
        <f>IF(B7="Mileage",I7*('Single page claim'!$M$11+(H7*I7*'Single page claim'!$M$12))*IF(G7='Single page claim'!$N$8,2,1),I7*J7)</f>
        <v>0</v>
      </c>
      <c r="M7" s="39"/>
      <c r="N7" s="40"/>
      <c r="O7" s="41"/>
    </row>
    <row r="8" spans="1:15" ht="20.45" customHeight="1" x14ac:dyDescent="0.25">
      <c r="A8" s="10"/>
      <c r="B8" s="11"/>
      <c r="C8" s="106"/>
      <c r="D8" s="107"/>
      <c r="E8" s="11"/>
      <c r="F8" s="11"/>
      <c r="G8" s="59"/>
      <c r="H8" s="12"/>
      <c r="I8" s="13"/>
      <c r="J8" s="14">
        <f t="shared" si="0"/>
        <v>0</v>
      </c>
      <c r="K8" s="7">
        <f>IF(B8="Mileage",I8*('Single page claim'!$M$11+(H8*I8*'Single page claim'!$M$12))*IF(G8='Single page claim'!$N$8,2,1),I8*J8)</f>
        <v>0</v>
      </c>
      <c r="M8" s="39"/>
      <c r="N8" s="40"/>
      <c r="O8" s="41"/>
    </row>
    <row r="9" spans="1:15" ht="20.45" customHeight="1" x14ac:dyDescent="0.25">
      <c r="A9" s="10"/>
      <c r="B9" s="11"/>
      <c r="C9" s="106"/>
      <c r="D9" s="107"/>
      <c r="E9" s="11"/>
      <c r="F9" s="11"/>
      <c r="G9" s="59"/>
      <c r="H9" s="12"/>
      <c r="I9" s="13"/>
      <c r="J9" s="14">
        <f t="shared" si="0"/>
        <v>0</v>
      </c>
      <c r="K9" s="7">
        <f>IF(B9="Mileage",I9*('Single page claim'!$M$11+(H9*I9*'Single page claim'!$M$12))*IF(G9='Single page claim'!$N$8,2,1),I9*J9)</f>
        <v>0</v>
      </c>
      <c r="M9" s="39"/>
      <c r="N9" s="40"/>
      <c r="O9" s="41"/>
    </row>
    <row r="10" spans="1:15" ht="20.45" customHeight="1" x14ac:dyDescent="0.25">
      <c r="A10" s="10"/>
      <c r="B10" s="11"/>
      <c r="C10" s="106"/>
      <c r="D10" s="107"/>
      <c r="E10" s="11"/>
      <c r="F10" s="11"/>
      <c r="G10" s="59"/>
      <c r="H10" s="12"/>
      <c r="I10" s="13"/>
      <c r="J10" s="14">
        <f t="shared" si="0"/>
        <v>0</v>
      </c>
      <c r="K10" s="7">
        <f>IF(B10="Mileage",I10*('Single page claim'!$M$11+(H10*I10*'Single page claim'!$M$12))*IF(G10='Single page claim'!$N$8,2,1),I10*J10)</f>
        <v>0</v>
      </c>
      <c r="M10" s="39"/>
      <c r="N10" s="40"/>
      <c r="O10" s="41"/>
    </row>
    <row r="11" spans="1:15" ht="20.45" customHeight="1" x14ac:dyDescent="0.25">
      <c r="A11" s="10"/>
      <c r="B11" s="11"/>
      <c r="C11" s="106"/>
      <c r="D11" s="107"/>
      <c r="E11" s="11"/>
      <c r="F11" s="11"/>
      <c r="G11" s="59"/>
      <c r="H11" s="12"/>
      <c r="I11" s="13"/>
      <c r="J11" s="14">
        <f t="shared" si="0"/>
        <v>0</v>
      </c>
      <c r="K11" s="7">
        <f>IF(B11="Mileage",I11*('Single page claim'!$M$11+(H11*I11*'Single page claim'!$M$12))*IF(G11='Single page claim'!$N$8,2,1),I11*J11)</f>
        <v>0</v>
      </c>
      <c r="M11" s="39"/>
      <c r="N11" s="40"/>
      <c r="O11" s="41"/>
    </row>
    <row r="12" spans="1:15" ht="20.45" customHeight="1" x14ac:dyDescent="0.25">
      <c r="A12" s="10"/>
      <c r="B12" s="11"/>
      <c r="C12" s="106"/>
      <c r="D12" s="107"/>
      <c r="E12" s="11"/>
      <c r="F12" s="11"/>
      <c r="G12" s="59"/>
      <c r="H12" s="12"/>
      <c r="I12" s="13"/>
      <c r="J12" s="14">
        <f t="shared" si="0"/>
        <v>0</v>
      </c>
      <c r="K12" s="7">
        <f>IF(B12="Mileage",I12*('Single page claim'!$M$11+(H12*I12*'Single page claim'!$M$12))*IF(G12='Single page claim'!$N$8,2,1),I12*J12)</f>
        <v>0</v>
      </c>
      <c r="M12" s="39"/>
      <c r="N12" s="40"/>
      <c r="O12" s="41"/>
    </row>
    <row r="13" spans="1:15" ht="20.45" customHeight="1" x14ac:dyDescent="0.25">
      <c r="A13" s="10"/>
      <c r="B13" s="11"/>
      <c r="C13" s="106"/>
      <c r="D13" s="107"/>
      <c r="E13" s="11"/>
      <c r="F13" s="11"/>
      <c r="G13" s="59"/>
      <c r="H13" s="12"/>
      <c r="I13" s="13"/>
      <c r="J13" s="14">
        <f t="shared" si="0"/>
        <v>0</v>
      </c>
      <c r="K13" s="7">
        <f>IF(B13="Mileage",I13*('Single page claim'!$M$11+(H13*I13*'Single page claim'!$M$12))*IF(G13='Single page claim'!$N$8,2,1),I13*J13)</f>
        <v>0</v>
      </c>
      <c r="M13" s="39"/>
      <c r="N13" s="40"/>
      <c r="O13" s="41"/>
    </row>
    <row r="14" spans="1:15" ht="20.45" customHeight="1" x14ac:dyDescent="0.25">
      <c r="A14" s="10"/>
      <c r="B14" s="11"/>
      <c r="C14" s="106"/>
      <c r="D14" s="107"/>
      <c r="E14" s="11"/>
      <c r="F14" s="11"/>
      <c r="G14" s="59"/>
      <c r="H14" s="12"/>
      <c r="I14" s="13"/>
      <c r="J14" s="14">
        <f t="shared" si="0"/>
        <v>0</v>
      </c>
      <c r="K14" s="7">
        <f>IF(B14="Mileage",I14*('Single page claim'!$M$11+(H14*I14*'Single page claim'!$M$12))*IF(G14='Single page claim'!$N$8,2,1),I14*J14)</f>
        <v>0</v>
      </c>
      <c r="M14" s="39"/>
      <c r="N14" s="40"/>
      <c r="O14" s="41"/>
    </row>
    <row r="15" spans="1:15" ht="20.45" customHeight="1" x14ac:dyDescent="0.25">
      <c r="A15" s="10"/>
      <c r="B15" s="11"/>
      <c r="C15" s="106"/>
      <c r="D15" s="107"/>
      <c r="E15" s="11"/>
      <c r="F15" s="11"/>
      <c r="G15" s="59"/>
      <c r="H15" s="12"/>
      <c r="I15" s="13"/>
      <c r="J15" s="14">
        <f t="shared" si="0"/>
        <v>0</v>
      </c>
      <c r="K15" s="7">
        <f>IF(B15="Mileage",I15*('Single page claim'!$M$11+(H15*I15*'Single page claim'!$M$12))*IF(G15='Single page claim'!$N$8,2,1),I15*J15)</f>
        <v>0</v>
      </c>
      <c r="M15" s="39"/>
      <c r="N15" s="40"/>
      <c r="O15" s="41"/>
    </row>
    <row r="16" spans="1:15" ht="20.45" customHeight="1" x14ac:dyDescent="0.25">
      <c r="A16" s="10"/>
      <c r="B16" s="11"/>
      <c r="C16" s="106"/>
      <c r="D16" s="107"/>
      <c r="E16" s="11"/>
      <c r="F16" s="11"/>
      <c r="G16" s="59"/>
      <c r="H16" s="12"/>
      <c r="I16" s="13"/>
      <c r="J16" s="14">
        <f t="shared" si="0"/>
        <v>0</v>
      </c>
      <c r="K16" s="7">
        <f>IF(B16="Mileage",I16*('Single page claim'!$M$11+(H16*I16*'Single page claim'!$M$12))*IF(G16='Single page claim'!$N$8,2,1),I16*J16)</f>
        <v>0</v>
      </c>
      <c r="M16" s="39"/>
      <c r="N16" s="40"/>
      <c r="O16" s="41"/>
    </row>
    <row r="17" spans="1:15" ht="20.45" customHeight="1" x14ac:dyDescent="0.25">
      <c r="A17" s="10"/>
      <c r="B17" s="11"/>
      <c r="C17" s="106"/>
      <c r="D17" s="107"/>
      <c r="E17" s="11"/>
      <c r="F17" s="11"/>
      <c r="G17" s="59"/>
      <c r="H17" s="12"/>
      <c r="I17" s="13"/>
      <c r="J17" s="14">
        <f t="shared" si="0"/>
        <v>0</v>
      </c>
      <c r="K17" s="7">
        <f>IF(B17="Mileage",I17*('Single page claim'!$M$11+(H17*I17*'Single page claim'!$M$12))*IF(G17='Single page claim'!$N$8,2,1),I17*J17)</f>
        <v>0</v>
      </c>
      <c r="M17" s="39"/>
      <c r="N17" s="40"/>
      <c r="O17" s="41"/>
    </row>
    <row r="18" spans="1:15" ht="20.45" customHeight="1" x14ac:dyDescent="0.25">
      <c r="A18" s="10"/>
      <c r="B18" s="11"/>
      <c r="C18" s="106"/>
      <c r="D18" s="107"/>
      <c r="E18" s="11"/>
      <c r="F18" s="11"/>
      <c r="G18" s="59"/>
      <c r="H18" s="12"/>
      <c r="I18" s="13"/>
      <c r="J18" s="14">
        <f t="shared" si="0"/>
        <v>0</v>
      </c>
      <c r="K18" s="7">
        <f>IF(B18="Mileage",I18*('Single page claim'!$M$11+(H18*I18*'Single page claim'!$M$12))*IF(G18='Single page claim'!$N$8,2,1),I18*J18)</f>
        <v>0</v>
      </c>
      <c r="M18" s="39"/>
      <c r="N18" s="40"/>
      <c r="O18" s="41"/>
    </row>
    <row r="19" spans="1:15" ht="20.45" customHeight="1" x14ac:dyDescent="0.25">
      <c r="A19" s="10"/>
      <c r="B19" s="11"/>
      <c r="C19" s="106"/>
      <c r="D19" s="107"/>
      <c r="E19" s="11"/>
      <c r="F19" s="11"/>
      <c r="G19" s="59"/>
      <c r="H19" s="12"/>
      <c r="I19" s="13"/>
      <c r="J19" s="14">
        <f t="shared" si="0"/>
        <v>0</v>
      </c>
      <c r="K19" s="7">
        <f>IF(B19="Mileage",I19*('Single page claim'!$M$11+(H19*I19*'Single page claim'!$M$12))*IF(G19='Single page claim'!$N$8,2,1),I19*J19)</f>
        <v>0</v>
      </c>
      <c r="M19" s="39"/>
      <c r="N19" s="40"/>
      <c r="O19" s="41"/>
    </row>
    <row r="20" spans="1:15" ht="20.45" customHeight="1" x14ac:dyDescent="0.25">
      <c r="A20" s="10"/>
      <c r="B20" s="11"/>
      <c r="C20" s="106"/>
      <c r="D20" s="107"/>
      <c r="E20" s="11"/>
      <c r="F20" s="11"/>
      <c r="G20" s="59"/>
      <c r="H20" s="12"/>
      <c r="I20" s="13"/>
      <c r="J20" s="14">
        <f t="shared" si="0"/>
        <v>0</v>
      </c>
      <c r="K20" s="7">
        <f>IF(B20="Mileage",I20*('Single page claim'!$M$11+(H20*I20*'Single page claim'!$M$12))*IF(G20='Single page claim'!$N$8,2,1),I20*J20)</f>
        <v>0</v>
      </c>
      <c r="M20" s="39"/>
      <c r="N20" s="40"/>
      <c r="O20" s="41"/>
    </row>
    <row r="21" spans="1:15" ht="20.45" customHeight="1" x14ac:dyDescent="0.25">
      <c r="A21" s="10"/>
      <c r="B21" s="11"/>
      <c r="C21" s="106"/>
      <c r="D21" s="107"/>
      <c r="E21" s="11"/>
      <c r="F21" s="11"/>
      <c r="G21" s="59"/>
      <c r="H21" s="12"/>
      <c r="I21" s="13"/>
      <c r="J21" s="14">
        <f t="shared" si="0"/>
        <v>0</v>
      </c>
      <c r="K21" s="7">
        <f>IF(B21="Mileage",I21*('Single page claim'!$M$11+(H21*I21*'Single page claim'!$M$12))*IF(G21='Single page claim'!$N$8,2,1),I21*J21)</f>
        <v>0</v>
      </c>
      <c r="M21" s="39"/>
      <c r="N21" s="40"/>
      <c r="O21" s="41"/>
    </row>
    <row r="22" spans="1:15" ht="20.45" customHeight="1" x14ac:dyDescent="0.25">
      <c r="A22" s="10"/>
      <c r="B22" s="11"/>
      <c r="C22" s="106"/>
      <c r="D22" s="107"/>
      <c r="E22" s="11"/>
      <c r="F22" s="11"/>
      <c r="G22" s="59"/>
      <c r="H22" s="12"/>
      <c r="I22" s="13"/>
      <c r="J22" s="14">
        <f t="shared" si="0"/>
        <v>0</v>
      </c>
      <c r="K22" s="7">
        <f>IF(B22="Mileage",I22*('Single page claim'!$M$11+(H22*I22*'Single page claim'!$M$12))*IF(G22='Single page claim'!$N$8,2,1),I22*J22)</f>
        <v>0</v>
      </c>
      <c r="M22" s="39"/>
      <c r="N22" s="40"/>
      <c r="O22" s="41"/>
    </row>
    <row r="23" spans="1:15" ht="20.45" customHeight="1" x14ac:dyDescent="0.25">
      <c r="A23" s="10"/>
      <c r="B23" s="11"/>
      <c r="C23" s="106"/>
      <c r="D23" s="107"/>
      <c r="E23" s="11"/>
      <c r="F23" s="11"/>
      <c r="G23" s="59"/>
      <c r="H23" s="12"/>
      <c r="I23" s="13"/>
      <c r="J23" s="14">
        <f t="shared" si="0"/>
        <v>0</v>
      </c>
      <c r="K23" s="7">
        <f>IF(B23="Mileage",I23*('Single page claim'!$M$11+(H23*I23*'Single page claim'!$M$12))*IF(G23='Single page claim'!$N$8,2,1),I23*J23)</f>
        <v>0</v>
      </c>
      <c r="M23" s="39"/>
      <c r="N23" s="40"/>
      <c r="O23" s="41"/>
    </row>
    <row r="24" spans="1:15" ht="20.45" customHeight="1" x14ac:dyDescent="0.25">
      <c r="A24" s="10"/>
      <c r="B24" s="11"/>
      <c r="C24" s="106"/>
      <c r="D24" s="107"/>
      <c r="E24" s="11"/>
      <c r="F24" s="11"/>
      <c r="G24" s="59"/>
      <c r="H24" s="12"/>
      <c r="I24" s="13"/>
      <c r="J24" s="14">
        <f t="shared" si="0"/>
        <v>0</v>
      </c>
      <c r="K24" s="7">
        <f>IF(B24="Mileage",I24*('Single page claim'!$M$11+(H24*I24*'Single page claim'!$M$12))*IF(G24='Single page claim'!$N$8,2,1),I24*J24)</f>
        <v>0</v>
      </c>
      <c r="M24" s="39"/>
      <c r="N24" s="40"/>
      <c r="O24" s="41"/>
    </row>
    <row r="25" spans="1:15" ht="20.45" customHeight="1" x14ac:dyDescent="0.25">
      <c r="A25" s="10"/>
      <c r="B25" s="11"/>
      <c r="C25" s="106"/>
      <c r="D25" s="107"/>
      <c r="E25" s="11"/>
      <c r="F25" s="11"/>
      <c r="G25" s="59"/>
      <c r="H25" s="12"/>
      <c r="I25" s="13"/>
      <c r="J25" s="14">
        <f t="shared" si="0"/>
        <v>0</v>
      </c>
      <c r="K25" s="7">
        <f>IF(B25="Mileage",I25*('Single page claim'!$M$11+(H25*I25*'Single page claim'!$M$12))*IF(G25='Single page claim'!$N$8,2,1),I25*J25)</f>
        <v>0</v>
      </c>
      <c r="M25" s="39"/>
      <c r="N25" s="40"/>
      <c r="O25" s="41"/>
    </row>
    <row r="26" spans="1:15" ht="20.45" customHeight="1" x14ac:dyDescent="0.25">
      <c r="A26" s="10"/>
      <c r="B26" s="11"/>
      <c r="C26" s="106"/>
      <c r="D26" s="107"/>
      <c r="E26" s="11"/>
      <c r="F26" s="11"/>
      <c r="G26" s="59"/>
      <c r="H26" s="12"/>
      <c r="I26" s="13"/>
      <c r="J26" s="14">
        <f t="shared" si="0"/>
        <v>0</v>
      </c>
      <c r="K26" s="7">
        <f>IF(B26="Mileage",I26*('Single page claim'!$M$11+(H26*I26*'Single page claim'!$M$12))*IF(G26='Single page claim'!$N$8,2,1),I26*J26)</f>
        <v>0</v>
      </c>
      <c r="M26" s="39"/>
      <c r="N26" s="40"/>
      <c r="O26" s="41"/>
    </row>
    <row r="27" spans="1:15" ht="20.45" customHeight="1" thickBot="1" x14ac:dyDescent="0.3">
      <c r="A27" s="10"/>
      <c r="B27" s="11"/>
      <c r="C27" s="106"/>
      <c r="D27" s="107"/>
      <c r="E27" s="11"/>
      <c r="F27" s="11"/>
      <c r="G27" s="59"/>
      <c r="H27" s="12"/>
      <c r="I27" s="13"/>
      <c r="J27" s="14">
        <f t="shared" si="0"/>
        <v>0</v>
      </c>
      <c r="K27" s="7">
        <f>IF(B27="Mileage",I27*('Single page claim'!$M$11+(H27*I27*'Single page claim'!$M$12))*IF(G27='Single page claim'!$N$8,2,1),I27*J27)</f>
        <v>0</v>
      </c>
      <c r="M27" s="39"/>
      <c r="N27" s="40"/>
      <c r="O27" s="41"/>
    </row>
    <row r="28" spans="1:15" ht="20.45" customHeight="1" thickBot="1" x14ac:dyDescent="0.3">
      <c r="A28" s="6"/>
      <c r="B28" s="9" t="s">
        <v>32</v>
      </c>
      <c r="C28" s="129"/>
      <c r="D28" s="130"/>
      <c r="E28" s="4"/>
      <c r="F28" s="4"/>
      <c r="G28" s="5"/>
      <c r="H28" s="5"/>
      <c r="I28" s="5"/>
      <c r="J28" s="8"/>
      <c r="K28" s="43">
        <f>SUM(K6:K27)</f>
        <v>0</v>
      </c>
      <c r="M28" s="44">
        <f>SUM(M6:M27)</f>
        <v>0</v>
      </c>
      <c r="N28" s="4"/>
      <c r="O28" s="42"/>
    </row>
  </sheetData>
  <sheetProtection selectLockedCells="1"/>
  <mergeCells count="34">
    <mergeCell ref="E3:H3"/>
    <mergeCell ref="A4:A5"/>
    <mergeCell ref="B4:B5"/>
    <mergeCell ref="C4:D5"/>
    <mergeCell ref="G4:G5"/>
    <mergeCell ref="H4:H5"/>
    <mergeCell ref="C11:D11"/>
    <mergeCell ref="C16:D16"/>
    <mergeCell ref="C17:D17"/>
    <mergeCell ref="C18:D18"/>
    <mergeCell ref="C19:D19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I4:I5"/>
    <mergeCell ref="J4:J5"/>
    <mergeCell ref="K4:K5"/>
    <mergeCell ref="M4:O4"/>
    <mergeCell ref="E5:F5"/>
    <mergeCell ref="C20:D20"/>
    <mergeCell ref="C28:D28"/>
    <mergeCell ref="C21:D21"/>
    <mergeCell ref="C22:D22"/>
    <mergeCell ref="C23:D23"/>
    <mergeCell ref="C24:D24"/>
    <mergeCell ref="C25:D25"/>
    <mergeCell ref="C26:D26"/>
    <mergeCell ref="C27:D27"/>
  </mergeCells>
  <dataValidations count="12">
    <dataValidation allowBlank="1" showInputMessage="1" showErrorMessage="1" promptTitle="Description" prompt="Describe the reason for the expenditure or journey" sqref="C4" xr:uid="{00000000-0002-0000-0200-000000000000}"/>
    <dataValidation type="whole" operator="greaterThanOrEqual" allowBlank="1" showInputMessage="1" showErrorMessage="1" sqref="H6:H27" xr:uid="{00000000-0002-0000-0200-000001000000}">
      <formula1>0</formula1>
    </dataValidation>
    <dataValidation type="decimal" operator="greaterThanOrEqual" allowBlank="1" showInputMessage="1" showErrorMessage="1" sqref="I6:J27" xr:uid="{00000000-0002-0000-0200-000002000000}">
      <formula1>0</formula1>
    </dataValidation>
    <dataValidation type="date" operator="greaterThan" allowBlank="1" showErrorMessage="1" promptTitle="Date" prompt="Enter date of journey or expense" sqref="A6:A27" xr:uid="{00000000-0002-0000-0200-000003000000}">
      <formula1>42979</formula1>
    </dataValidation>
    <dataValidation allowBlank="1" showInputMessage="1" showErrorMessage="1" promptTitle="Price or Rate" prompt="Enter the price of a single item, mileage rates will automatically calculate based on miles, return journey and number of passengers." sqref="J4:J5" xr:uid="{00000000-0002-0000-0200-000004000000}"/>
    <dataValidation allowBlank="1" showInputMessage="1" showErrorMessage="1" promptTitle="Miles or Quantity" prompt="The quantity purchased, or the number of miles for the one way journey as evidenced by AA routeplanner (unless standard inter Romero)_x000a_" sqref="I4:I5" xr:uid="{00000000-0002-0000-0200-000005000000}"/>
    <dataValidation allowBlank="1" showInputMessage="1" showErrorMessage="1" promptTitle="To" prompt="Journey Destination post code or School initials_x000a_" sqref="F4" xr:uid="{00000000-0002-0000-0200-000006000000}"/>
    <dataValidation allowBlank="1" showInputMessage="1" showErrorMessage="1" promptTitle="From" prompt="Start of journey postcode or school initials" sqref="E4" xr:uid="{00000000-0002-0000-0200-000007000000}"/>
    <dataValidation allowBlank="1" showInputMessage="1" showErrorMessage="1" promptTitle="Date" prompt="Enter date of journey or expense_x000a_" sqref="A4:A5" xr:uid="{00000000-0002-0000-0200-000008000000}"/>
    <dataValidation allowBlank="1" showErrorMessage="1" promptTitle="Type" prompt="Select Type of Expense from the drop down" sqref="B4:B5" xr:uid="{00000000-0002-0000-0200-000009000000}"/>
    <dataValidation allowBlank="1" showErrorMessage="1" promptTitle="Passengers" prompt="Enter the number of passengers - 0 if none_x000a_" sqref="H4:H5" xr:uid="{00000000-0002-0000-0200-00000A000000}"/>
    <dataValidation allowBlank="1" showErrorMessage="1" promptTitle="Return" prompt="Enter Y if this was a return journey" sqref="G4:G5" xr:uid="{00000000-0002-0000-0200-00000B000000}"/>
  </dataValidations>
  <pageMargins left="0.22" right="0.13" top="0.13" bottom="0.14000000000000001" header="0.14000000000000001" footer="0.1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C000000}">
          <x14:formula1>
            <xm:f>'Single page claim'!$N$8:$N$9</xm:f>
          </x14:formula1>
          <xm:sqref>G6:G27</xm:sqref>
        </x14:dataValidation>
        <x14:dataValidation type="list" allowBlank="1" showInputMessage="1" showErrorMessage="1" xr:uid="{00000000-0002-0000-0200-00000D000000}">
          <x14:formula1>
            <xm:f>'Single page claim'!$M$8:$M$9</xm:f>
          </x14:formula1>
          <xm:sqref>B6:B27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8"/>
  <sheetViews>
    <sheetView workbookViewId="0">
      <selection activeCell="H1" sqref="H1"/>
    </sheetView>
  </sheetViews>
  <sheetFormatPr defaultRowHeight="15" x14ac:dyDescent="0.25"/>
  <cols>
    <col min="1" max="1" width="16.140625" bestFit="1" customWidth="1"/>
  </cols>
  <sheetData>
    <row r="1" spans="1:4" x14ac:dyDescent="0.25">
      <c r="A1" t="s">
        <v>34</v>
      </c>
      <c r="C1" s="65" t="s">
        <v>91</v>
      </c>
      <c r="D1" t="s">
        <v>92</v>
      </c>
    </row>
    <row r="2" spans="1:4" x14ac:dyDescent="0.25">
      <c r="A2" t="s">
        <v>35</v>
      </c>
      <c r="C2" s="65" t="s">
        <v>93</v>
      </c>
      <c r="D2" t="s">
        <v>94</v>
      </c>
    </row>
    <row r="3" spans="1:4" x14ac:dyDescent="0.25">
      <c r="A3" t="s">
        <v>36</v>
      </c>
      <c r="C3" s="65" t="s">
        <v>95</v>
      </c>
      <c r="D3" t="s">
        <v>96</v>
      </c>
    </row>
    <row r="4" spans="1:4" x14ac:dyDescent="0.25">
      <c r="A4" t="s">
        <v>37</v>
      </c>
      <c r="C4" s="65" t="s">
        <v>97</v>
      </c>
      <c r="D4" t="s">
        <v>98</v>
      </c>
    </row>
    <row r="5" spans="1:4" x14ac:dyDescent="0.25">
      <c r="A5" t="s">
        <v>38</v>
      </c>
      <c r="C5" s="65" t="s">
        <v>99</v>
      </c>
      <c r="D5" t="s">
        <v>100</v>
      </c>
    </row>
    <row r="6" spans="1:4" x14ac:dyDescent="0.25">
      <c r="A6" t="s">
        <v>39</v>
      </c>
      <c r="C6" s="65" t="s">
        <v>101</v>
      </c>
      <c r="D6" t="s">
        <v>102</v>
      </c>
    </row>
    <row r="7" spans="1:4" x14ac:dyDescent="0.25">
      <c r="A7" t="s">
        <v>40</v>
      </c>
      <c r="C7" s="65" t="s">
        <v>103</v>
      </c>
      <c r="D7" t="s">
        <v>104</v>
      </c>
    </row>
    <row r="8" spans="1:4" x14ac:dyDescent="0.25">
      <c r="A8" t="s">
        <v>41</v>
      </c>
      <c r="C8" s="65" t="s">
        <v>105</v>
      </c>
      <c r="D8" t="s">
        <v>106</v>
      </c>
    </row>
    <row r="9" spans="1:4" x14ac:dyDescent="0.25">
      <c r="A9" t="s">
        <v>107</v>
      </c>
      <c r="C9" s="65" t="s">
        <v>108</v>
      </c>
      <c r="D9" t="s">
        <v>109</v>
      </c>
    </row>
    <row r="10" spans="1:4" x14ac:dyDescent="0.25">
      <c r="A10" t="s">
        <v>110</v>
      </c>
      <c r="C10" s="65" t="s">
        <v>111</v>
      </c>
      <c r="D10" t="s">
        <v>112</v>
      </c>
    </row>
    <row r="11" spans="1:4" x14ac:dyDescent="0.25">
      <c r="C11" s="65" t="s">
        <v>113</v>
      </c>
      <c r="D11" t="s">
        <v>114</v>
      </c>
    </row>
    <row r="12" spans="1:4" x14ac:dyDescent="0.25">
      <c r="C12" s="65" t="s">
        <v>115</v>
      </c>
      <c r="D12" t="s">
        <v>116</v>
      </c>
    </row>
    <row r="13" spans="1:4" x14ac:dyDescent="0.25">
      <c r="C13" s="65" t="s">
        <v>117</v>
      </c>
      <c r="D13" t="s">
        <v>118</v>
      </c>
    </row>
    <row r="14" spans="1:4" x14ac:dyDescent="0.25">
      <c r="C14" s="65" t="s">
        <v>119</v>
      </c>
      <c r="D14" t="s">
        <v>120</v>
      </c>
    </row>
    <row r="15" spans="1:4" x14ac:dyDescent="0.25">
      <c r="C15" s="65" t="s">
        <v>121</v>
      </c>
      <c r="D15" t="s">
        <v>122</v>
      </c>
    </row>
    <row r="16" spans="1:4" x14ac:dyDescent="0.25">
      <c r="C16" s="65" t="s">
        <v>123</v>
      </c>
      <c r="D16" t="s">
        <v>124</v>
      </c>
    </row>
    <row r="17" spans="3:4" x14ac:dyDescent="0.25">
      <c r="C17" s="65" t="s">
        <v>125</v>
      </c>
      <c r="D17" t="s">
        <v>126</v>
      </c>
    </row>
    <row r="18" spans="3:4" x14ac:dyDescent="0.25">
      <c r="C18" s="65" t="s">
        <v>127</v>
      </c>
      <c r="D18" t="s">
        <v>128</v>
      </c>
    </row>
    <row r="19" spans="3:4" x14ac:dyDescent="0.25">
      <c r="C19" s="65" t="s">
        <v>129</v>
      </c>
      <c r="D19" t="s">
        <v>130</v>
      </c>
    </row>
    <row r="20" spans="3:4" x14ac:dyDescent="0.25">
      <c r="C20" s="66" t="s">
        <v>131</v>
      </c>
      <c r="D20" t="s">
        <v>132</v>
      </c>
    </row>
    <row r="21" spans="3:4" x14ac:dyDescent="0.25">
      <c r="C21" s="66" t="s">
        <v>133</v>
      </c>
      <c r="D21" t="s">
        <v>134</v>
      </c>
    </row>
    <row r="22" spans="3:4" x14ac:dyDescent="0.25">
      <c r="C22" s="66" t="s">
        <v>135</v>
      </c>
      <c r="D22" t="s">
        <v>136</v>
      </c>
    </row>
    <row r="23" spans="3:4" x14ac:dyDescent="0.25">
      <c r="C23" s="65" t="s">
        <v>137</v>
      </c>
      <c r="D23" t="s">
        <v>138</v>
      </c>
    </row>
    <row r="24" spans="3:4" x14ac:dyDescent="0.25">
      <c r="C24" s="65" t="s">
        <v>139</v>
      </c>
      <c r="D24" t="s">
        <v>140</v>
      </c>
    </row>
    <row r="25" spans="3:4" x14ac:dyDescent="0.25">
      <c r="C25" s="65" t="s">
        <v>141</v>
      </c>
      <c r="D25" t="s">
        <v>142</v>
      </c>
    </row>
    <row r="26" spans="3:4" x14ac:dyDescent="0.25">
      <c r="C26" s="65" t="s">
        <v>143</v>
      </c>
      <c r="D26" t="s">
        <v>144</v>
      </c>
    </row>
    <row r="27" spans="3:4" x14ac:dyDescent="0.25">
      <c r="C27" s="66" t="s">
        <v>145</v>
      </c>
      <c r="D27" t="s">
        <v>146</v>
      </c>
    </row>
    <row r="28" spans="3:4" x14ac:dyDescent="0.25">
      <c r="C28">
        <v>11001</v>
      </c>
      <c r="D28" t="s">
        <v>147</v>
      </c>
    </row>
    <row r="29" spans="3:4" x14ac:dyDescent="0.25">
      <c r="C29">
        <v>11002</v>
      </c>
      <c r="D29" t="s">
        <v>148</v>
      </c>
    </row>
    <row r="30" spans="3:4" x14ac:dyDescent="0.25">
      <c r="C30">
        <v>12101</v>
      </c>
      <c r="D30" t="s">
        <v>149</v>
      </c>
    </row>
    <row r="31" spans="3:4" x14ac:dyDescent="0.25">
      <c r="C31">
        <v>12201</v>
      </c>
      <c r="D31" t="s">
        <v>150</v>
      </c>
    </row>
    <row r="32" spans="3:4" x14ac:dyDescent="0.25">
      <c r="C32">
        <v>12301</v>
      </c>
      <c r="D32" t="s">
        <v>151</v>
      </c>
    </row>
    <row r="33" spans="3:4" x14ac:dyDescent="0.25">
      <c r="C33">
        <v>12401</v>
      </c>
      <c r="D33" t="s">
        <v>152</v>
      </c>
    </row>
    <row r="34" spans="3:4" x14ac:dyDescent="0.25">
      <c r="C34">
        <v>12501</v>
      </c>
      <c r="D34" t="s">
        <v>153</v>
      </c>
    </row>
    <row r="35" spans="3:4" x14ac:dyDescent="0.25">
      <c r="C35">
        <v>12502</v>
      </c>
      <c r="D35" t="s">
        <v>154</v>
      </c>
    </row>
    <row r="36" spans="3:4" x14ac:dyDescent="0.25">
      <c r="C36">
        <v>12601</v>
      </c>
      <c r="D36" t="s">
        <v>155</v>
      </c>
    </row>
    <row r="37" spans="3:4" x14ac:dyDescent="0.25">
      <c r="C37">
        <v>13001</v>
      </c>
      <c r="D37" t="s">
        <v>156</v>
      </c>
    </row>
    <row r="38" spans="3:4" x14ac:dyDescent="0.25">
      <c r="C38">
        <v>13002</v>
      </c>
      <c r="D38" t="s">
        <v>157</v>
      </c>
    </row>
    <row r="39" spans="3:4" x14ac:dyDescent="0.25">
      <c r="C39">
        <v>13004</v>
      </c>
      <c r="D39" t="s">
        <v>158</v>
      </c>
    </row>
    <row r="40" spans="3:4" x14ac:dyDescent="0.25">
      <c r="C40">
        <v>13006</v>
      </c>
      <c r="D40" t="s">
        <v>159</v>
      </c>
    </row>
    <row r="41" spans="3:4" x14ac:dyDescent="0.25">
      <c r="C41">
        <v>21002</v>
      </c>
      <c r="D41" t="s">
        <v>160</v>
      </c>
    </row>
    <row r="42" spans="3:4" x14ac:dyDescent="0.25">
      <c r="C42">
        <v>21009</v>
      </c>
      <c r="D42" t="s">
        <v>161</v>
      </c>
    </row>
    <row r="43" spans="3:4" x14ac:dyDescent="0.25">
      <c r="C43">
        <v>21010</v>
      </c>
      <c r="D43" t="s">
        <v>162</v>
      </c>
    </row>
    <row r="44" spans="3:4" x14ac:dyDescent="0.25">
      <c r="C44">
        <v>21015</v>
      </c>
      <c r="D44" t="s">
        <v>163</v>
      </c>
    </row>
    <row r="45" spans="3:4" x14ac:dyDescent="0.25">
      <c r="C45">
        <v>22001</v>
      </c>
      <c r="D45" t="s">
        <v>164</v>
      </c>
    </row>
    <row r="46" spans="3:4" x14ac:dyDescent="0.25">
      <c r="C46">
        <v>22003</v>
      </c>
      <c r="D46" t="s">
        <v>165</v>
      </c>
    </row>
    <row r="47" spans="3:4" x14ac:dyDescent="0.25">
      <c r="C47">
        <v>22004</v>
      </c>
      <c r="D47" t="s">
        <v>166</v>
      </c>
    </row>
    <row r="48" spans="3:4" x14ac:dyDescent="0.25">
      <c r="C48">
        <v>22009</v>
      </c>
      <c r="D48" t="s">
        <v>167</v>
      </c>
    </row>
    <row r="49" spans="3:4" x14ac:dyDescent="0.25">
      <c r="C49">
        <v>22011</v>
      </c>
      <c r="D49" t="s">
        <v>168</v>
      </c>
    </row>
    <row r="50" spans="3:4" x14ac:dyDescent="0.25">
      <c r="C50">
        <v>22013</v>
      </c>
      <c r="D50" t="s">
        <v>169</v>
      </c>
    </row>
    <row r="51" spans="3:4" x14ac:dyDescent="0.25">
      <c r="C51">
        <v>24001</v>
      </c>
      <c r="D51" t="s">
        <v>170</v>
      </c>
    </row>
    <row r="52" spans="3:4" x14ac:dyDescent="0.25">
      <c r="C52">
        <v>24002</v>
      </c>
      <c r="D52" t="s">
        <v>171</v>
      </c>
    </row>
    <row r="53" spans="3:4" x14ac:dyDescent="0.25">
      <c r="C53">
        <v>24003</v>
      </c>
      <c r="D53" t="s">
        <v>172</v>
      </c>
    </row>
    <row r="54" spans="3:4" x14ac:dyDescent="0.25">
      <c r="C54">
        <v>24004</v>
      </c>
      <c r="D54" t="s">
        <v>173</v>
      </c>
    </row>
    <row r="55" spans="3:4" x14ac:dyDescent="0.25">
      <c r="C55">
        <v>25001</v>
      </c>
      <c r="D55" t="s">
        <v>174</v>
      </c>
    </row>
    <row r="56" spans="3:4" x14ac:dyDescent="0.25">
      <c r="C56">
        <v>25002</v>
      </c>
      <c r="D56" t="s">
        <v>175</v>
      </c>
    </row>
    <row r="57" spans="3:4" x14ac:dyDescent="0.25">
      <c r="C57">
        <v>25101</v>
      </c>
      <c r="D57" t="s">
        <v>176</v>
      </c>
    </row>
    <row r="58" spans="3:4" x14ac:dyDescent="0.25">
      <c r="C58">
        <v>25102</v>
      </c>
      <c r="D58" t="s">
        <v>177</v>
      </c>
    </row>
    <row r="59" spans="3:4" x14ac:dyDescent="0.25">
      <c r="C59">
        <v>26101</v>
      </c>
      <c r="D59" t="s">
        <v>178</v>
      </c>
    </row>
    <row r="60" spans="3:4" x14ac:dyDescent="0.25">
      <c r="C60">
        <v>26102</v>
      </c>
      <c r="D60" t="s">
        <v>179</v>
      </c>
    </row>
    <row r="61" spans="3:4" x14ac:dyDescent="0.25">
      <c r="C61">
        <v>26104</v>
      </c>
      <c r="D61" t="s">
        <v>180</v>
      </c>
    </row>
    <row r="62" spans="3:4" x14ac:dyDescent="0.25">
      <c r="C62">
        <v>26105</v>
      </c>
      <c r="D62" t="s">
        <v>181</v>
      </c>
    </row>
    <row r="63" spans="3:4" x14ac:dyDescent="0.25">
      <c r="C63">
        <v>26106</v>
      </c>
      <c r="D63" t="s">
        <v>182</v>
      </c>
    </row>
    <row r="64" spans="3:4" x14ac:dyDescent="0.25">
      <c r="C64">
        <v>27001</v>
      </c>
      <c r="D64" t="s">
        <v>183</v>
      </c>
    </row>
    <row r="65" spans="3:4" x14ac:dyDescent="0.25">
      <c r="C65">
        <v>27005</v>
      </c>
      <c r="D65" t="s">
        <v>184</v>
      </c>
    </row>
    <row r="66" spans="3:4" x14ac:dyDescent="0.25">
      <c r="C66">
        <v>27101</v>
      </c>
      <c r="D66" t="s">
        <v>185</v>
      </c>
    </row>
    <row r="67" spans="3:4" x14ac:dyDescent="0.25">
      <c r="C67">
        <v>27501</v>
      </c>
      <c r="D67" t="s">
        <v>186</v>
      </c>
    </row>
    <row r="68" spans="3:4" x14ac:dyDescent="0.25">
      <c r="C68">
        <v>27511</v>
      </c>
      <c r="D68" t="s">
        <v>187</v>
      </c>
    </row>
    <row r="69" spans="3:4" x14ac:dyDescent="0.25">
      <c r="C69">
        <v>28401</v>
      </c>
      <c r="D69" t="s">
        <v>188</v>
      </c>
    </row>
    <row r="70" spans="3:4" x14ac:dyDescent="0.25">
      <c r="C70">
        <v>28403</v>
      </c>
      <c r="D70" t="s">
        <v>189</v>
      </c>
    </row>
    <row r="71" spans="3:4" x14ac:dyDescent="0.25">
      <c r="C71">
        <v>28405</v>
      </c>
      <c r="D71" t="s">
        <v>190</v>
      </c>
    </row>
    <row r="72" spans="3:4" x14ac:dyDescent="0.25">
      <c r="C72">
        <v>29001</v>
      </c>
      <c r="D72" t="s">
        <v>191</v>
      </c>
    </row>
    <row r="73" spans="3:4" x14ac:dyDescent="0.25">
      <c r="C73">
        <v>29002</v>
      </c>
      <c r="D73" t="s">
        <v>192</v>
      </c>
    </row>
    <row r="74" spans="3:4" x14ac:dyDescent="0.25">
      <c r="C74">
        <v>29003</v>
      </c>
      <c r="D74" t="s">
        <v>193</v>
      </c>
    </row>
    <row r="75" spans="3:4" x14ac:dyDescent="0.25">
      <c r="C75">
        <v>29101</v>
      </c>
      <c r="D75" t="s">
        <v>194</v>
      </c>
    </row>
    <row r="76" spans="3:4" x14ac:dyDescent="0.25">
      <c r="C76">
        <v>29901</v>
      </c>
      <c r="D76" t="s">
        <v>195</v>
      </c>
    </row>
    <row r="77" spans="3:4" x14ac:dyDescent="0.25">
      <c r="C77">
        <v>57001</v>
      </c>
      <c r="D77" t="s">
        <v>196</v>
      </c>
    </row>
    <row r="78" spans="3:4" x14ac:dyDescent="0.25">
      <c r="C78">
        <v>59001</v>
      </c>
      <c r="D78" t="s">
        <v>197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294f6c-830c-40b7-ab73-571ea61e239c" xsi:nil="true"/>
    <lcf76f155ced4ddcb4097134ff3c332f xmlns="05714f92-deac-459f-9cdb-cbe77e77402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381809C36B2449A8580E7858AC9AC7" ma:contentTypeVersion="18" ma:contentTypeDescription="Create a new document." ma:contentTypeScope="" ma:versionID="6002a0de70d7942230299b3305549538">
  <xsd:schema xmlns:xsd="http://www.w3.org/2001/XMLSchema" xmlns:xs="http://www.w3.org/2001/XMLSchema" xmlns:p="http://schemas.microsoft.com/office/2006/metadata/properties" xmlns:ns2="05714f92-deac-459f-9cdb-cbe77e774023" xmlns:ns3="1e294f6c-830c-40b7-ab73-571ea61e239c" targetNamespace="http://schemas.microsoft.com/office/2006/metadata/properties" ma:root="true" ma:fieldsID="827bb440b124df410076bfb4ef143ffc" ns2:_="" ns3:_="">
    <xsd:import namespace="05714f92-deac-459f-9cdb-cbe77e774023"/>
    <xsd:import namespace="1e294f6c-830c-40b7-ab73-571ea61e23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14f92-deac-459f-9cdb-cbe77e7740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395dce4-b941-4189-86a2-c12f876b64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94f6c-830c-40b7-ab73-571ea61e23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e9f395d-d216-4c00-ab44-53b2d6a48e55}" ma:internalName="TaxCatchAll" ma:showField="CatchAllData" ma:web="1e294f6c-830c-40b7-ab73-571ea61e23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9504DC-3432-4250-AD35-2870BD0E45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5F73A3-40A1-485C-83AC-2A2103FD71C3}">
  <ds:schemaRefs>
    <ds:schemaRef ds:uri="http://purl.org/dc/dcmitype/"/>
    <ds:schemaRef ds:uri="http://purl.org/dc/terms/"/>
    <ds:schemaRef ds:uri="http://schemas.microsoft.com/office/2006/documentManagement/types"/>
    <ds:schemaRef ds:uri="1e294f6c-830c-40b7-ab73-571ea61e239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5714f92-deac-459f-9cdb-cbe77e77402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E880748-AB09-4FB9-AEB3-2D59EC4D5F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714f92-deac-459f-9cdb-cbe77e774023"/>
    <ds:schemaRef ds:uri="1e294f6c-830c-40b7-ab73-571ea61e23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Single page claim</vt:lpstr>
      <vt:lpstr>Mileage, Policy info</vt:lpstr>
      <vt:lpstr>Continuation sheet</vt:lpstr>
      <vt:lpstr>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Finance Romero</dc:creator>
  <cp:keywords/>
  <dc:description/>
  <cp:lastModifiedBy>Claire Bellamy</cp:lastModifiedBy>
  <cp:revision/>
  <cp:lastPrinted>2026-02-26T09:47:23Z</cp:lastPrinted>
  <dcterms:created xsi:type="dcterms:W3CDTF">2018-07-23T13:46:38Z</dcterms:created>
  <dcterms:modified xsi:type="dcterms:W3CDTF">2026-06-01T10:52:43Z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0x010100F4381809C36B2449A8580E7858AC9AC7</vt:lpwstr>
  </property>
  <property fmtid="{D5CDD505-2E9C-101B-9397-08002B2CF9AE}" pid="3" name="MediaServiceImageTags">
    <vt:lpwstr/>
  </property>
  <property fmtid="{D5CDD505-2E9C-101B-9397-08002B2CF9AE}" pid="4" name="MSIP_Label_c8647682-67e2-4375-810b-39aba46ca2b3_Enabled">
    <vt:lpwstr>true</vt:lpwstr>
  </property>
  <property fmtid="{D5CDD505-2E9C-101B-9397-08002B2CF9AE}" pid="5" name="MSIP_Label_c8647682-67e2-4375-810b-39aba46ca2b3_SetDate">
    <vt:lpwstr>2023-05-15T09:54:17Z</vt:lpwstr>
  </property>
  <property fmtid="{D5CDD505-2E9C-101B-9397-08002B2CF9AE}" pid="6" name="MSIP_Label_c8647682-67e2-4375-810b-39aba46ca2b3_Method">
    <vt:lpwstr>Standard</vt:lpwstr>
  </property>
  <property fmtid="{D5CDD505-2E9C-101B-9397-08002B2CF9AE}" pid="7" name="MSIP_Label_c8647682-67e2-4375-810b-39aba46ca2b3_Name">
    <vt:lpwstr>Public</vt:lpwstr>
  </property>
  <property fmtid="{D5CDD505-2E9C-101B-9397-08002B2CF9AE}" pid="8" name="MSIP_Label_c8647682-67e2-4375-810b-39aba46ca2b3_SiteId">
    <vt:lpwstr>db126814-9e7e-401a-8a62-8aa0f52e6efe</vt:lpwstr>
  </property>
  <property fmtid="{D5CDD505-2E9C-101B-9397-08002B2CF9AE}" pid="9" name="MSIP_Label_c8647682-67e2-4375-810b-39aba46ca2b3_ActionId">
    <vt:lpwstr>e6e8a8f8-2c48-42fa-a3a9-51937bbbb4c4</vt:lpwstr>
  </property>
  <property fmtid="{D5CDD505-2E9C-101B-9397-08002B2CF9AE}" pid="10" name="MSIP_Label_c8647682-67e2-4375-810b-39aba46ca2b3_ContentBits">
    <vt:lpwstr>0</vt:lpwstr>
  </property>
</Properties>
</file>